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5"/>
  <workbookPr defaultThemeVersion="166925"/>
  <mc:AlternateContent xmlns:mc="http://schemas.openxmlformats.org/markup-compatibility/2006">
    <mc:Choice Requires="x15">
      <x15ac:absPath xmlns:x15ac="http://schemas.microsoft.com/office/spreadsheetml/2010/11/ac" url="X:\融資部\ホームページ書式\"/>
    </mc:Choice>
  </mc:AlternateContent>
  <xr:revisionPtr revIDLastSave="0" documentId="13_ncr:1_{B976A001-FDEC-45A2-BCA5-9DA0CF145AF8}" xr6:coauthVersionLast="36" xr6:coauthVersionMax="36" xr10:uidLastSave="{00000000-0000-0000-0000-000000000000}"/>
  <bookViews>
    <workbookView xWindow="0" yWindow="0" windowWidth="28800" windowHeight="11535" xr2:uid="{A2CECB8F-F432-452E-9EC4-0A9CBC68CA56}"/>
  </bookViews>
  <sheets>
    <sheet name="事業計画書" sheetId="1" r:id="rId1"/>
    <sheet name="営業状況表" sheetId="2" r:id="rId2"/>
    <sheet name="資金繰表①(直接入力)" sheetId="3" r:id="rId3"/>
    <sheet name="資金繰表②(算式あり)" sheetId="4" r:id="rId4"/>
    <sheet name="資金繰り表②入力シート（収入・支出・返済等）" sheetId="5" r:id="rId5"/>
    <sheet name="受注工事明細表" sheetId="7" r:id="rId6"/>
    <sheet name="金融機関取引明細表" sheetId="6" r:id="rId7"/>
    <sheet name="新経営改善計画書(5年)" sheetId="8" r:id="rId8"/>
    <sheet name="コメント(5年)" sheetId="9" r:id="rId9"/>
    <sheet name="計数根拠(計画5年)" sheetId="10" r:id="rId10"/>
    <sheet name="計数根拠 (実績5年)" sheetId="11" r:id="rId11"/>
    <sheet name="借入金計画(5年)" sheetId="12" r:id="rId12"/>
    <sheet name="販売用不動産(土地・建物)明細表" sheetId="13" r:id="rId13"/>
    <sheet name="土地分譲・建売事業状況一覧表" sheetId="14" r:id="rId14"/>
  </sheets>
  <definedNames>
    <definedName name="_xlnm._FilterDatabase" localSheetId="7" hidden="1">'新経営改善計画書(5年)'!$E$51:$E$52</definedName>
    <definedName name="_Key1" localSheetId="8" hidden="1">#REF!</definedName>
    <definedName name="_Key1" localSheetId="10" hidden="1">#REF!</definedName>
    <definedName name="_Key1" localSheetId="11" hidden="1">#REF!</definedName>
    <definedName name="_Key1" hidden="1">#REF!</definedName>
    <definedName name="_Key2" localSheetId="8" hidden="1">#REF!</definedName>
    <definedName name="_Key2" localSheetId="10" hidden="1">#REF!</definedName>
    <definedName name="_Key2" localSheetId="11" hidden="1">#REF!</definedName>
    <definedName name="_Key2" hidden="1">#REF!</definedName>
    <definedName name="_Order1">0</definedName>
    <definedName name="_Order2">255</definedName>
    <definedName name="_Sort" localSheetId="8" hidden="1">#REF!</definedName>
    <definedName name="_Sort" localSheetId="10" hidden="1">#REF!</definedName>
    <definedName name="_Sort" localSheetId="11" hidden="1">#REF!</definedName>
    <definedName name="_Sort" hidden="1">#REF!</definedName>
    <definedName name="AS2DocOpenMode">"AS2DocumentEdit"</definedName>
    <definedName name="_xlnm.Print_Area" localSheetId="10">'計数根拠 (実績5年)'!$B:$U</definedName>
    <definedName name="_xlnm.Print_Area" localSheetId="9">'計数根拠(計画5年)'!$B:$U</definedName>
    <definedName name="_xlnm.Print_Area" localSheetId="2">'資金繰表①(直接入力)'!$A$1:$AH$48</definedName>
    <definedName name="_xlnm.Print_Area" localSheetId="3">'資金繰表②(算式あり)'!$A$1:$AH$52</definedName>
    <definedName name="_xlnm.Print_Area" localSheetId="11">'借入金計画(5年)'!$A$1:$BJ$41</definedName>
    <definedName name="_xlnm.Print_Area" localSheetId="7">'新経営改善計画書(5年)'!$A:$BQ</definedName>
    <definedName name="_xlnm.Print_Titles" localSheetId="10">'計数根拠 (実績5年)'!$31:$32</definedName>
    <definedName name="_xlnm.Print_Titles" localSheetId="9">'計数根拠(計画5年)'!$31:$32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24" i="13" l="1"/>
  <c r="S24" i="13"/>
  <c r="R24" i="13"/>
  <c r="Q24" i="13"/>
  <c r="P24" i="13"/>
  <c r="O24" i="13"/>
  <c r="N24" i="13"/>
  <c r="I24" i="13"/>
  <c r="H24" i="13"/>
  <c r="F24" i="13"/>
  <c r="R23" i="13"/>
  <c r="Q23" i="13"/>
  <c r="P23" i="13"/>
  <c r="O23" i="13"/>
  <c r="N23" i="13"/>
  <c r="N31" i="8" l="1"/>
  <c r="N33" i="8" s="1"/>
  <c r="N40" i="8" s="1"/>
  <c r="N42" i="8" s="1"/>
  <c r="V31" i="8"/>
  <c r="M100" i="12"/>
  <c r="H100" i="12"/>
  <c r="H99" i="12"/>
  <c r="H101" i="12" s="1"/>
  <c r="BF98" i="12"/>
  <c r="AV98" i="12"/>
  <c r="AQ98" i="12"/>
  <c r="AL98" i="12"/>
  <c r="AB98" i="12"/>
  <c r="W98" i="12"/>
  <c r="AG98" i="12" s="1"/>
  <c r="AG24" i="12" s="1"/>
  <c r="R98" i="12"/>
  <c r="M98" i="12"/>
  <c r="BF97" i="12"/>
  <c r="AV97" i="12"/>
  <c r="AL97" i="12"/>
  <c r="AB97" i="12"/>
  <c r="R97" i="12"/>
  <c r="M97" i="12"/>
  <c r="W97" i="12" s="1"/>
  <c r="BF96" i="12"/>
  <c r="AV96" i="12"/>
  <c r="AL96" i="12"/>
  <c r="AB96" i="12"/>
  <c r="W96" i="12"/>
  <c r="R96" i="12"/>
  <c r="M96" i="12"/>
  <c r="BF95" i="12"/>
  <c r="AV95" i="12"/>
  <c r="AL95" i="12"/>
  <c r="AG95" i="12"/>
  <c r="AQ95" i="12" s="1"/>
  <c r="AB95" i="12"/>
  <c r="R95" i="12"/>
  <c r="M95" i="12"/>
  <c r="W95" i="12" s="1"/>
  <c r="W20" i="12" s="1"/>
  <c r="C95" i="12"/>
  <c r="BF94" i="12"/>
  <c r="BE18" i="12" s="1"/>
  <c r="AV94" i="12"/>
  <c r="AU18" i="12" s="1"/>
  <c r="AL94" i="12"/>
  <c r="AB94" i="12"/>
  <c r="R94" i="12"/>
  <c r="Q18" i="12" s="1"/>
  <c r="M94" i="12"/>
  <c r="W94" i="12" s="1"/>
  <c r="BF93" i="12"/>
  <c r="BE17" i="12" s="1"/>
  <c r="BE19" i="12" s="1"/>
  <c r="AV93" i="12"/>
  <c r="AL93" i="12"/>
  <c r="AB93" i="12"/>
  <c r="W93" i="12"/>
  <c r="AG93" i="12" s="1"/>
  <c r="AQ93" i="12" s="1"/>
  <c r="R93" i="12"/>
  <c r="Q17" i="12" s="1"/>
  <c r="Q19" i="12" s="1"/>
  <c r="M93" i="12"/>
  <c r="C93" i="12"/>
  <c r="BF92" i="12"/>
  <c r="AV92" i="12"/>
  <c r="AL92" i="12"/>
  <c r="AB92" i="12"/>
  <c r="R92" i="12"/>
  <c r="M92" i="12"/>
  <c r="W92" i="12" s="1"/>
  <c r="W15" i="12" s="1"/>
  <c r="BF91" i="12"/>
  <c r="AV91" i="12"/>
  <c r="AL91" i="12"/>
  <c r="AB91" i="12"/>
  <c r="R91" i="12"/>
  <c r="M91" i="12"/>
  <c r="W91" i="12" s="1"/>
  <c r="C91" i="12"/>
  <c r="BF90" i="12"/>
  <c r="BE12" i="12" s="1"/>
  <c r="BE13" i="12" s="1"/>
  <c r="AV90" i="12"/>
  <c r="AL90" i="12"/>
  <c r="AB90" i="12"/>
  <c r="AA12" i="12" s="1"/>
  <c r="W90" i="12"/>
  <c r="AG90" i="12" s="1"/>
  <c r="AQ90" i="12" s="1"/>
  <c r="BA90" i="12" s="1"/>
  <c r="R90" i="12"/>
  <c r="Q12" i="12" s="1"/>
  <c r="M90" i="12"/>
  <c r="BF89" i="12"/>
  <c r="AV89" i="12"/>
  <c r="AL89" i="12"/>
  <c r="AK11" i="12" s="1"/>
  <c r="AB89" i="12"/>
  <c r="AB99" i="12" s="1"/>
  <c r="R89" i="12"/>
  <c r="M89" i="12"/>
  <c r="W89" i="12" s="1"/>
  <c r="C89" i="12"/>
  <c r="BF88" i="12"/>
  <c r="AV88" i="12"/>
  <c r="AL88" i="12"/>
  <c r="AB88" i="12"/>
  <c r="R88" i="12"/>
  <c r="M88" i="12"/>
  <c r="W88" i="12" s="1"/>
  <c r="BF87" i="12"/>
  <c r="AV87" i="12"/>
  <c r="AL87" i="12"/>
  <c r="AB87" i="12"/>
  <c r="R87" i="12"/>
  <c r="M87" i="12"/>
  <c r="W87" i="12" s="1"/>
  <c r="C87" i="12"/>
  <c r="BF86" i="12"/>
  <c r="AV86" i="12"/>
  <c r="AV100" i="12" s="1"/>
  <c r="AL86" i="12"/>
  <c r="AK6" i="12" s="1"/>
  <c r="AK27" i="12" s="1"/>
  <c r="AB86" i="12"/>
  <c r="R86" i="12"/>
  <c r="R100" i="12" s="1"/>
  <c r="M86" i="12"/>
  <c r="W86" i="12" s="1"/>
  <c r="BF85" i="12"/>
  <c r="BF99" i="12" s="1"/>
  <c r="AV85" i="12"/>
  <c r="AV99" i="12" s="1"/>
  <c r="AV101" i="12" s="1"/>
  <c r="AL85" i="12"/>
  <c r="AB85" i="12"/>
  <c r="W85" i="12"/>
  <c r="W99" i="12" s="1"/>
  <c r="R85" i="12"/>
  <c r="M85" i="12"/>
  <c r="M99" i="12" s="1"/>
  <c r="M101" i="12" s="1"/>
  <c r="AV83" i="12"/>
  <c r="BF82" i="12"/>
  <c r="BF83" i="12" s="1"/>
  <c r="BA82" i="12"/>
  <c r="AV82" i="12"/>
  <c r="AQ82" i="12"/>
  <c r="AL82" i="12"/>
  <c r="AG82" i="12"/>
  <c r="AB82" i="12"/>
  <c r="W82" i="12"/>
  <c r="R82" i="12"/>
  <c r="R83" i="12" s="1"/>
  <c r="M82" i="12"/>
  <c r="BF81" i="12"/>
  <c r="BA81" i="12"/>
  <c r="BA83" i="12" s="1"/>
  <c r="AV81" i="12"/>
  <c r="AQ81" i="12"/>
  <c r="AQ83" i="12" s="1"/>
  <c r="AL81" i="12"/>
  <c r="AL83" i="12" s="1"/>
  <c r="AG81" i="12"/>
  <c r="AG83" i="12" s="1"/>
  <c r="AB81" i="12"/>
  <c r="AB83" i="12" s="1"/>
  <c r="W81" i="12"/>
  <c r="W83" i="12" s="1"/>
  <c r="R81" i="12"/>
  <c r="M81" i="12"/>
  <c r="M83" i="12" s="1"/>
  <c r="C77" i="12"/>
  <c r="C75" i="12"/>
  <c r="C73" i="12"/>
  <c r="C71" i="12"/>
  <c r="C69" i="12"/>
  <c r="W65" i="12"/>
  <c r="BF64" i="12"/>
  <c r="BA64" i="12"/>
  <c r="AV64" i="12"/>
  <c r="AQ64" i="12"/>
  <c r="AL64" i="12"/>
  <c r="AG64" i="12"/>
  <c r="AG65" i="12" s="1"/>
  <c r="AB64" i="12"/>
  <c r="W64" i="12"/>
  <c r="R64" i="12"/>
  <c r="M64" i="12"/>
  <c r="BF63" i="12"/>
  <c r="BF65" i="12" s="1"/>
  <c r="BA63" i="12"/>
  <c r="BA65" i="12" s="1"/>
  <c r="AV63" i="12"/>
  <c r="AV65" i="12" s="1"/>
  <c r="AQ63" i="12"/>
  <c r="AQ65" i="12" s="1"/>
  <c r="AL63" i="12"/>
  <c r="AL65" i="12" s="1"/>
  <c r="AG63" i="12"/>
  <c r="AB63" i="12"/>
  <c r="AB65" i="12" s="1"/>
  <c r="W63" i="12"/>
  <c r="R63" i="12"/>
  <c r="R65" i="12" s="1"/>
  <c r="M63" i="12"/>
  <c r="M65" i="12" s="1"/>
  <c r="AK31" i="12"/>
  <c r="BE24" i="12"/>
  <c r="AU24" i="12"/>
  <c r="AK24" i="12"/>
  <c r="AA24" i="12"/>
  <c r="W24" i="12"/>
  <c r="Q24" i="12"/>
  <c r="M24" i="12"/>
  <c r="H24" i="12"/>
  <c r="BE23" i="12"/>
  <c r="AU23" i="12"/>
  <c r="AK23" i="12"/>
  <c r="AA23" i="12"/>
  <c r="Q23" i="12"/>
  <c r="M23" i="12"/>
  <c r="M25" i="12" s="1"/>
  <c r="H23" i="12"/>
  <c r="AK22" i="12"/>
  <c r="AA22" i="12"/>
  <c r="BE21" i="12"/>
  <c r="AU21" i="12"/>
  <c r="AK21" i="12"/>
  <c r="AA21" i="12"/>
  <c r="Q21" i="12"/>
  <c r="M21" i="12"/>
  <c r="H21" i="12"/>
  <c r="BE20" i="12"/>
  <c r="BE22" i="12" s="1"/>
  <c r="AU20" i="12"/>
  <c r="AU22" i="12" s="1"/>
  <c r="AK20" i="12"/>
  <c r="AA20" i="12"/>
  <c r="Q20" i="12"/>
  <c r="Q22" i="12" s="1"/>
  <c r="M20" i="12"/>
  <c r="H20" i="12"/>
  <c r="H22" i="12" s="1"/>
  <c r="B20" i="12"/>
  <c r="AK19" i="12"/>
  <c r="AA19" i="12"/>
  <c r="AK18" i="12"/>
  <c r="AA18" i="12"/>
  <c r="M18" i="12"/>
  <c r="H18" i="12"/>
  <c r="AU17" i="12"/>
  <c r="AU19" i="12" s="1"/>
  <c r="AK17" i="12"/>
  <c r="AG17" i="12"/>
  <c r="AA17" i="12"/>
  <c r="W17" i="12"/>
  <c r="M17" i="12"/>
  <c r="H17" i="12"/>
  <c r="H19" i="12" s="1"/>
  <c r="B17" i="12"/>
  <c r="BE16" i="12"/>
  <c r="AK16" i="12"/>
  <c r="AA16" i="12"/>
  <c r="Q16" i="12"/>
  <c r="BE15" i="12"/>
  <c r="AU15" i="12"/>
  <c r="AK15" i="12"/>
  <c r="AA15" i="12"/>
  <c r="Q15" i="12"/>
  <c r="M15" i="12"/>
  <c r="H15" i="12"/>
  <c r="BE14" i="12"/>
  <c r="AU14" i="12"/>
  <c r="AU16" i="12" s="1"/>
  <c r="AK14" i="12"/>
  <c r="AA14" i="12"/>
  <c r="Q14" i="12"/>
  <c r="M14" i="12"/>
  <c r="M16" i="12" s="1"/>
  <c r="H14" i="12"/>
  <c r="H16" i="12" s="1"/>
  <c r="B14" i="12"/>
  <c r="AK13" i="12"/>
  <c r="Q13" i="12"/>
  <c r="BA12" i="12"/>
  <c r="AU12" i="12"/>
  <c r="AQ12" i="12"/>
  <c r="AK12" i="12"/>
  <c r="AG12" i="12"/>
  <c r="W12" i="12"/>
  <c r="M12" i="12"/>
  <c r="H12" i="12"/>
  <c r="BE11" i="12"/>
  <c r="AU11" i="12"/>
  <c r="AU13" i="12" s="1"/>
  <c r="AA11" i="12"/>
  <c r="AA13" i="12" s="1"/>
  <c r="Q11" i="12"/>
  <c r="M11" i="12"/>
  <c r="M13" i="12" s="1"/>
  <c r="H11" i="12"/>
  <c r="H13" i="12" s="1"/>
  <c r="B11" i="12"/>
  <c r="BE10" i="12"/>
  <c r="AK10" i="12"/>
  <c r="Q10" i="12"/>
  <c r="BE9" i="12"/>
  <c r="AU9" i="12"/>
  <c r="AK9" i="12"/>
  <c r="AA9" i="12"/>
  <c r="Q9" i="12"/>
  <c r="M9" i="12"/>
  <c r="H9" i="12"/>
  <c r="BI8" i="12"/>
  <c r="BE8" i="12"/>
  <c r="AU8" i="12"/>
  <c r="AU10" i="12" s="1"/>
  <c r="AK8" i="12"/>
  <c r="AA8" i="12"/>
  <c r="AA10" i="12" s="1"/>
  <c r="Q8" i="12"/>
  <c r="M8" i="12"/>
  <c r="M10" i="12" s="1"/>
  <c r="H8" i="12"/>
  <c r="H10" i="12" s="1"/>
  <c r="B8" i="12"/>
  <c r="BE7" i="12"/>
  <c r="BE28" i="12" s="1"/>
  <c r="BI17" i="12" s="1"/>
  <c r="Q7" i="12"/>
  <c r="BE6" i="12"/>
  <c r="BE27" i="12" s="1"/>
  <c r="AU6" i="12"/>
  <c r="AU27" i="12" s="1"/>
  <c r="Q6" i="12"/>
  <c r="Q27" i="12" s="1"/>
  <c r="M6" i="12"/>
  <c r="H6" i="12"/>
  <c r="H27" i="12" s="1"/>
  <c r="BE5" i="12"/>
  <c r="BE26" i="12" s="1"/>
  <c r="AA5" i="12"/>
  <c r="W5" i="12"/>
  <c r="Q5" i="12"/>
  <c r="Q26" i="12" s="1"/>
  <c r="M5" i="12"/>
  <c r="H5" i="12"/>
  <c r="H7" i="12" s="1"/>
  <c r="BH1" i="12"/>
  <c r="G80" i="11"/>
  <c r="G79" i="11"/>
  <c r="G78" i="11"/>
  <c r="Q75" i="11"/>
  <c r="R75" i="11" s="1"/>
  <c r="I75" i="11"/>
  <c r="J75" i="11" s="1"/>
  <c r="L74" i="11"/>
  <c r="F74" i="11"/>
  <c r="B74" i="11"/>
  <c r="B73" i="11"/>
  <c r="L72" i="11"/>
  <c r="F72" i="11"/>
  <c r="B72" i="11"/>
  <c r="B71" i="11"/>
  <c r="L70" i="11"/>
  <c r="F70" i="11"/>
  <c r="B70" i="11"/>
  <c r="B69" i="11"/>
  <c r="F68" i="11"/>
  <c r="B68" i="11"/>
  <c r="P67" i="11"/>
  <c r="L67" i="11"/>
  <c r="B67" i="11"/>
  <c r="B66" i="11"/>
  <c r="B65" i="11"/>
  <c r="B64" i="11"/>
  <c r="P63" i="11"/>
  <c r="L63" i="11"/>
  <c r="B63" i="11"/>
  <c r="B62" i="11"/>
  <c r="B61" i="11"/>
  <c r="L60" i="11"/>
  <c r="B60" i="11"/>
  <c r="B59" i="11"/>
  <c r="L58" i="11"/>
  <c r="B58" i="11"/>
  <c r="B57" i="11"/>
  <c r="L56" i="11"/>
  <c r="F56" i="11"/>
  <c r="B56" i="11"/>
  <c r="B55" i="11"/>
  <c r="L54" i="11"/>
  <c r="F54" i="11"/>
  <c r="B54" i="11"/>
  <c r="P53" i="11"/>
  <c r="B53" i="11"/>
  <c r="F52" i="11"/>
  <c r="B52" i="11"/>
  <c r="L51" i="11"/>
  <c r="B51" i="11"/>
  <c r="B50" i="11"/>
  <c r="P49" i="11"/>
  <c r="B49" i="11"/>
  <c r="B48" i="11"/>
  <c r="F47" i="11"/>
  <c r="B47" i="11"/>
  <c r="J46" i="11"/>
  <c r="B46" i="11"/>
  <c r="R45" i="11"/>
  <c r="N45" i="11"/>
  <c r="B45" i="11"/>
  <c r="R44" i="11"/>
  <c r="N44" i="11"/>
  <c r="J44" i="11"/>
  <c r="B44" i="11"/>
  <c r="R43" i="11"/>
  <c r="Q43" i="11"/>
  <c r="O43" i="11"/>
  <c r="M43" i="11"/>
  <c r="L43" i="11"/>
  <c r="K43" i="11"/>
  <c r="K75" i="11" s="1"/>
  <c r="L75" i="11" s="1"/>
  <c r="J43" i="11"/>
  <c r="I43" i="11"/>
  <c r="E43" i="11"/>
  <c r="C43" i="11"/>
  <c r="C75" i="11" s="1"/>
  <c r="R42" i="11"/>
  <c r="D42" i="11"/>
  <c r="G42" i="11" s="1"/>
  <c r="B42" i="11"/>
  <c r="R41" i="11"/>
  <c r="J41" i="11"/>
  <c r="G41" i="11"/>
  <c r="D41" i="11"/>
  <c r="B41" i="11"/>
  <c r="J40" i="11"/>
  <c r="B40" i="11"/>
  <c r="R39" i="11"/>
  <c r="J39" i="11"/>
  <c r="D39" i="11"/>
  <c r="G39" i="11" s="1"/>
  <c r="B39" i="11"/>
  <c r="R38" i="11"/>
  <c r="D38" i="11"/>
  <c r="G38" i="11" s="1"/>
  <c r="B38" i="11"/>
  <c r="R37" i="11"/>
  <c r="J37" i="11"/>
  <c r="D37" i="11"/>
  <c r="G37" i="11" s="1"/>
  <c r="B37" i="11"/>
  <c r="J36" i="11"/>
  <c r="F36" i="11"/>
  <c r="B36" i="11"/>
  <c r="R35" i="11"/>
  <c r="P35" i="11"/>
  <c r="J35" i="11"/>
  <c r="D35" i="11"/>
  <c r="G35" i="11" s="1"/>
  <c r="B35" i="11"/>
  <c r="R34" i="11"/>
  <c r="N34" i="11"/>
  <c r="D34" i="11"/>
  <c r="G34" i="11" s="1"/>
  <c r="B34" i="11"/>
  <c r="R33" i="11"/>
  <c r="P33" i="11"/>
  <c r="J33" i="11"/>
  <c r="D33" i="11"/>
  <c r="G33" i="11" s="1"/>
  <c r="B33" i="11"/>
  <c r="Q30" i="11"/>
  <c r="R30" i="11" s="1"/>
  <c r="K30" i="11"/>
  <c r="L30" i="11" s="1"/>
  <c r="G30" i="11"/>
  <c r="C30" i="11"/>
  <c r="D30" i="11" s="1"/>
  <c r="L29" i="11"/>
  <c r="J29" i="11"/>
  <c r="B29" i="11"/>
  <c r="R28" i="11"/>
  <c r="J28" i="11"/>
  <c r="F28" i="11"/>
  <c r="D28" i="11"/>
  <c r="G28" i="11" s="1"/>
  <c r="B28" i="11"/>
  <c r="R27" i="11"/>
  <c r="G27" i="11"/>
  <c r="D27" i="11"/>
  <c r="B27" i="11"/>
  <c r="R26" i="11"/>
  <c r="J26" i="11"/>
  <c r="D26" i="11"/>
  <c r="G26" i="11" s="1"/>
  <c r="B26" i="11"/>
  <c r="J25" i="11"/>
  <c r="F25" i="11"/>
  <c r="B25" i="11"/>
  <c r="R24" i="11"/>
  <c r="J24" i="11"/>
  <c r="D24" i="11"/>
  <c r="G24" i="11" s="1"/>
  <c r="B24" i="11"/>
  <c r="R23" i="11"/>
  <c r="D23" i="11"/>
  <c r="G23" i="11" s="1"/>
  <c r="B23" i="11"/>
  <c r="R22" i="11"/>
  <c r="J22" i="11"/>
  <c r="G22" i="11"/>
  <c r="D22" i="11"/>
  <c r="B22" i="11"/>
  <c r="J21" i="11"/>
  <c r="B21" i="11"/>
  <c r="R20" i="11"/>
  <c r="J20" i="11"/>
  <c r="D20" i="11"/>
  <c r="G20" i="11" s="1"/>
  <c r="B20" i="11"/>
  <c r="R19" i="11"/>
  <c r="L19" i="11"/>
  <c r="F19" i="11"/>
  <c r="D19" i="11"/>
  <c r="G19" i="11" s="1"/>
  <c r="B19" i="11"/>
  <c r="R18" i="11"/>
  <c r="Q18" i="11"/>
  <c r="O18" i="11"/>
  <c r="M18" i="11"/>
  <c r="M30" i="11" s="1"/>
  <c r="N30" i="11" s="1"/>
  <c r="L18" i="11"/>
  <c r="K18" i="11"/>
  <c r="J18" i="11"/>
  <c r="I18" i="11"/>
  <c r="I30" i="11" s="1"/>
  <c r="J30" i="11" s="1"/>
  <c r="E18" i="11"/>
  <c r="E30" i="11" s="1"/>
  <c r="C18" i="11"/>
  <c r="R17" i="11"/>
  <c r="P17" i="11"/>
  <c r="L17" i="11"/>
  <c r="J17" i="11"/>
  <c r="B17" i="11"/>
  <c r="P16" i="11"/>
  <c r="N16" i="11"/>
  <c r="L16" i="11"/>
  <c r="J16" i="11"/>
  <c r="B16" i="11"/>
  <c r="R15" i="11"/>
  <c r="P15" i="11"/>
  <c r="N15" i="11"/>
  <c r="J15" i="11"/>
  <c r="B15" i="11"/>
  <c r="Q12" i="11"/>
  <c r="R40" i="11" s="1"/>
  <c r="O12" i="11"/>
  <c r="M12" i="11"/>
  <c r="N42" i="11" s="1"/>
  <c r="K12" i="11"/>
  <c r="L59" i="11" s="1"/>
  <c r="I12" i="11"/>
  <c r="J42" i="11" s="1"/>
  <c r="E12" i="11"/>
  <c r="F40" i="11" s="1"/>
  <c r="C12" i="11"/>
  <c r="D15" i="11" s="1"/>
  <c r="G15" i="11" s="1"/>
  <c r="R11" i="11"/>
  <c r="N11" i="11"/>
  <c r="L11" i="11"/>
  <c r="G11" i="11"/>
  <c r="D11" i="11"/>
  <c r="B11" i="11"/>
  <c r="R10" i="11"/>
  <c r="P10" i="11"/>
  <c r="L10" i="11"/>
  <c r="J10" i="11"/>
  <c r="B10" i="11"/>
  <c r="P9" i="11"/>
  <c r="N9" i="11"/>
  <c r="L9" i="11"/>
  <c r="J9" i="11"/>
  <c r="B9" i="11"/>
  <c r="R8" i="11"/>
  <c r="P8" i="11"/>
  <c r="N8" i="11"/>
  <c r="L8" i="11"/>
  <c r="J8" i="11"/>
  <c r="D8" i="11"/>
  <c r="G8" i="11" s="1"/>
  <c r="B8" i="11"/>
  <c r="R7" i="11"/>
  <c r="P7" i="11"/>
  <c r="N7" i="11"/>
  <c r="L7" i="11"/>
  <c r="D7" i="11"/>
  <c r="G7" i="11" s="1"/>
  <c r="B7" i="11"/>
  <c r="R6" i="11"/>
  <c r="P6" i="11"/>
  <c r="L6" i="11"/>
  <c r="J6" i="11"/>
  <c r="F6" i="11"/>
  <c r="D6" i="11"/>
  <c r="G6" i="11" s="1"/>
  <c r="B6" i="11"/>
  <c r="P5" i="11"/>
  <c r="N5" i="11"/>
  <c r="L5" i="11"/>
  <c r="J5" i="11"/>
  <c r="F5" i="11"/>
  <c r="B5" i="11"/>
  <c r="R4" i="11"/>
  <c r="N4" i="11"/>
  <c r="L4" i="11"/>
  <c r="J4" i="11"/>
  <c r="F4" i="11"/>
  <c r="D4" i="11"/>
  <c r="G4" i="11" s="1"/>
  <c r="B4" i="11"/>
  <c r="R3" i="11"/>
  <c r="L3" i="11"/>
  <c r="F3" i="11"/>
  <c r="D3" i="11"/>
  <c r="B3" i="11"/>
  <c r="T1" i="11"/>
  <c r="G80" i="10"/>
  <c r="G79" i="10"/>
  <c r="G78" i="10"/>
  <c r="Q75" i="10"/>
  <c r="R75" i="10" s="1"/>
  <c r="K75" i="10"/>
  <c r="L75" i="10" s="1"/>
  <c r="I75" i="10"/>
  <c r="J75" i="10" s="1"/>
  <c r="G75" i="10"/>
  <c r="N74" i="10"/>
  <c r="G74" i="10"/>
  <c r="N73" i="10"/>
  <c r="L73" i="10"/>
  <c r="G73" i="10"/>
  <c r="N72" i="10"/>
  <c r="G72" i="10"/>
  <c r="F72" i="10"/>
  <c r="G71" i="10"/>
  <c r="D71" i="10"/>
  <c r="R70" i="10"/>
  <c r="G70" i="10"/>
  <c r="G69" i="10"/>
  <c r="G68" i="10"/>
  <c r="F68" i="10"/>
  <c r="N67" i="10"/>
  <c r="G67" i="10"/>
  <c r="N66" i="10"/>
  <c r="L66" i="10"/>
  <c r="G66" i="10"/>
  <c r="L65" i="10"/>
  <c r="J65" i="10"/>
  <c r="G65" i="10"/>
  <c r="N64" i="10"/>
  <c r="G64" i="10"/>
  <c r="F64" i="10"/>
  <c r="G63" i="10"/>
  <c r="D63" i="10"/>
  <c r="R62" i="10"/>
  <c r="P62" i="10"/>
  <c r="G62" i="10"/>
  <c r="D62" i="10"/>
  <c r="G61" i="10"/>
  <c r="G60" i="10"/>
  <c r="F60" i="10"/>
  <c r="N59" i="10"/>
  <c r="G59" i="10"/>
  <c r="N58" i="10"/>
  <c r="L58" i="10"/>
  <c r="J58" i="10"/>
  <c r="G58" i="10"/>
  <c r="L57" i="10"/>
  <c r="G57" i="10"/>
  <c r="N56" i="10"/>
  <c r="G56" i="10"/>
  <c r="F56" i="10"/>
  <c r="D56" i="10"/>
  <c r="G55" i="10"/>
  <c r="D55" i="10"/>
  <c r="G54" i="10"/>
  <c r="J53" i="10"/>
  <c r="G53" i="10"/>
  <c r="J52" i="10"/>
  <c r="G52" i="10"/>
  <c r="F52" i="10"/>
  <c r="N51" i="10"/>
  <c r="G51" i="10"/>
  <c r="N50" i="10"/>
  <c r="L50" i="10"/>
  <c r="J50" i="10"/>
  <c r="G50" i="10"/>
  <c r="L49" i="10"/>
  <c r="G49" i="10"/>
  <c r="N48" i="10"/>
  <c r="G48" i="10"/>
  <c r="F48" i="10"/>
  <c r="D48" i="10"/>
  <c r="N47" i="10"/>
  <c r="G47" i="10"/>
  <c r="G46" i="10"/>
  <c r="F46" i="10"/>
  <c r="D46" i="10"/>
  <c r="G45" i="10"/>
  <c r="G44" i="10"/>
  <c r="F44" i="10"/>
  <c r="Q43" i="10"/>
  <c r="O43" i="10"/>
  <c r="O75" i="10" s="1"/>
  <c r="M43" i="10"/>
  <c r="K43" i="10"/>
  <c r="I43" i="10"/>
  <c r="E43" i="10"/>
  <c r="E75" i="10" s="1"/>
  <c r="F75" i="10" s="1"/>
  <c r="D43" i="10"/>
  <c r="C43" i="10"/>
  <c r="C75" i="10" s="1"/>
  <c r="N42" i="10"/>
  <c r="J42" i="10"/>
  <c r="G42" i="10"/>
  <c r="F42" i="10"/>
  <c r="L41" i="10"/>
  <c r="J41" i="10"/>
  <c r="G41" i="10"/>
  <c r="G40" i="10"/>
  <c r="L39" i="10"/>
  <c r="G39" i="10"/>
  <c r="N38" i="10"/>
  <c r="L38" i="10"/>
  <c r="J38" i="10"/>
  <c r="G38" i="10"/>
  <c r="N37" i="10"/>
  <c r="G37" i="10"/>
  <c r="N36" i="10"/>
  <c r="J36" i="10"/>
  <c r="G36" i="10"/>
  <c r="L35" i="10"/>
  <c r="J35" i="10"/>
  <c r="G35" i="10"/>
  <c r="R34" i="10"/>
  <c r="N34" i="10"/>
  <c r="L34" i="10"/>
  <c r="G34" i="10"/>
  <c r="F34" i="10"/>
  <c r="D34" i="10"/>
  <c r="N33" i="10"/>
  <c r="G33" i="10"/>
  <c r="F33" i="10"/>
  <c r="T31" i="10"/>
  <c r="O30" i="10"/>
  <c r="M30" i="10"/>
  <c r="N30" i="10" s="1"/>
  <c r="K30" i="10"/>
  <c r="C30" i="10"/>
  <c r="G29" i="10"/>
  <c r="F29" i="10"/>
  <c r="J28" i="10"/>
  <c r="G28" i="10"/>
  <c r="F28" i="10"/>
  <c r="N27" i="10"/>
  <c r="L27" i="10"/>
  <c r="G27" i="10"/>
  <c r="F27" i="10"/>
  <c r="N26" i="10"/>
  <c r="J26" i="10"/>
  <c r="G26" i="10"/>
  <c r="L25" i="10"/>
  <c r="G25" i="10"/>
  <c r="R24" i="10"/>
  <c r="N24" i="10"/>
  <c r="L24" i="10"/>
  <c r="J24" i="10"/>
  <c r="G24" i="10"/>
  <c r="F24" i="10"/>
  <c r="D24" i="10"/>
  <c r="N23" i="10"/>
  <c r="G23" i="10"/>
  <c r="F23" i="10"/>
  <c r="N22" i="10"/>
  <c r="G22" i="10"/>
  <c r="G21" i="10"/>
  <c r="F21" i="10"/>
  <c r="L20" i="10"/>
  <c r="J20" i="10"/>
  <c r="G20" i="10"/>
  <c r="F20" i="10"/>
  <c r="N19" i="10"/>
  <c r="L19" i="10"/>
  <c r="G19" i="10"/>
  <c r="F19" i="10"/>
  <c r="Q18" i="10"/>
  <c r="O18" i="10"/>
  <c r="M18" i="10"/>
  <c r="N18" i="10" s="1"/>
  <c r="K18" i="10"/>
  <c r="I18" i="10"/>
  <c r="J18" i="10" s="1"/>
  <c r="E18" i="10"/>
  <c r="G18" i="10" s="1"/>
  <c r="C18" i="10"/>
  <c r="N17" i="10"/>
  <c r="J17" i="10"/>
  <c r="G17" i="10"/>
  <c r="R16" i="10"/>
  <c r="L16" i="10"/>
  <c r="G16" i="10"/>
  <c r="R15" i="10"/>
  <c r="N15" i="10"/>
  <c r="J15" i="10"/>
  <c r="G15" i="10"/>
  <c r="F15" i="10"/>
  <c r="Q12" i="10"/>
  <c r="O12" i="10"/>
  <c r="P11" i="10" s="1"/>
  <c r="M12" i="10"/>
  <c r="N71" i="10" s="1"/>
  <c r="K12" i="10"/>
  <c r="I12" i="10"/>
  <c r="J60" i="10" s="1"/>
  <c r="G12" i="10"/>
  <c r="H45" i="10" s="1"/>
  <c r="E12" i="10"/>
  <c r="F70" i="10" s="1"/>
  <c r="C12" i="10"/>
  <c r="D47" i="10" s="1"/>
  <c r="N11" i="10"/>
  <c r="L11" i="10"/>
  <c r="G11" i="10"/>
  <c r="F11" i="10"/>
  <c r="R10" i="10"/>
  <c r="P10" i="10"/>
  <c r="N10" i="10"/>
  <c r="G10" i="10"/>
  <c r="R9" i="10"/>
  <c r="J9" i="10"/>
  <c r="G9" i="10"/>
  <c r="F9" i="10"/>
  <c r="D9" i="10"/>
  <c r="R8" i="10"/>
  <c r="N8" i="10"/>
  <c r="L8" i="10"/>
  <c r="J8" i="10"/>
  <c r="G8" i="10"/>
  <c r="F8" i="10"/>
  <c r="N7" i="10"/>
  <c r="L7" i="10"/>
  <c r="G7" i="10"/>
  <c r="F7" i="10"/>
  <c r="P6" i="10"/>
  <c r="N6" i="10"/>
  <c r="J6" i="10"/>
  <c r="G6" i="10"/>
  <c r="R5" i="10"/>
  <c r="L5" i="10"/>
  <c r="J5" i="10"/>
  <c r="G5" i="10"/>
  <c r="F5" i="10"/>
  <c r="D5" i="10"/>
  <c r="R4" i="10"/>
  <c r="N4" i="10"/>
  <c r="L4" i="10"/>
  <c r="J4" i="10"/>
  <c r="G4" i="10"/>
  <c r="F4" i="10"/>
  <c r="D4" i="10"/>
  <c r="N3" i="10"/>
  <c r="L3" i="10"/>
  <c r="G3" i="10"/>
  <c r="F3" i="10"/>
  <c r="T1" i="10"/>
  <c r="BQ43" i="8"/>
  <c r="BP43" i="8"/>
  <c r="BO43" i="8"/>
  <c r="BM43" i="8"/>
  <c r="BL43" i="8"/>
  <c r="BK43" i="8"/>
  <c r="BI43" i="8"/>
  <c r="BH43" i="8"/>
  <c r="BG43" i="8"/>
  <c r="BE43" i="8"/>
  <c r="BD43" i="8"/>
  <c r="BC43" i="8"/>
  <c r="BA43" i="8"/>
  <c r="AZ43" i="8"/>
  <c r="AY43" i="8"/>
  <c r="AW43" i="8"/>
  <c r="AV43" i="8"/>
  <c r="AU43" i="8"/>
  <c r="AS43" i="8"/>
  <c r="AR43" i="8"/>
  <c r="AQ43" i="8"/>
  <c r="AO43" i="8"/>
  <c r="AN43" i="8"/>
  <c r="AM43" i="8"/>
  <c r="AK43" i="8"/>
  <c r="AJ43" i="8"/>
  <c r="AI43" i="8"/>
  <c r="AG43" i="8"/>
  <c r="AF43" i="8"/>
  <c r="AE43" i="8"/>
  <c r="AC43" i="8"/>
  <c r="AB43" i="8"/>
  <c r="AA43" i="8"/>
  <c r="Y43" i="8"/>
  <c r="X43" i="8"/>
  <c r="W43" i="8"/>
  <c r="U43" i="8"/>
  <c r="T43" i="8"/>
  <c r="S43" i="8"/>
  <c r="Q43" i="8"/>
  <c r="P43" i="8"/>
  <c r="O43" i="8"/>
  <c r="BQ42" i="8"/>
  <c r="BP42" i="8"/>
  <c r="BO42" i="8"/>
  <c r="BM42" i="8"/>
  <c r="BL42" i="8"/>
  <c r="BK42" i="8"/>
  <c r="BI42" i="8"/>
  <c r="BH42" i="8"/>
  <c r="BG42" i="8"/>
  <c r="BE42" i="8"/>
  <c r="BD42" i="8"/>
  <c r="BC42" i="8"/>
  <c r="BA42" i="8"/>
  <c r="AZ42" i="8"/>
  <c r="AY42" i="8"/>
  <c r="AW42" i="8"/>
  <c r="AV42" i="8"/>
  <c r="AU42" i="8"/>
  <c r="AS42" i="8"/>
  <c r="AR42" i="8"/>
  <c r="AQ42" i="8"/>
  <c r="AO42" i="8"/>
  <c r="AN42" i="8"/>
  <c r="AM42" i="8"/>
  <c r="AK42" i="8"/>
  <c r="AJ42" i="8"/>
  <c r="AI42" i="8"/>
  <c r="AG42" i="8"/>
  <c r="AF42" i="8"/>
  <c r="AE42" i="8"/>
  <c r="AC42" i="8"/>
  <c r="AB42" i="8"/>
  <c r="AA42" i="8"/>
  <c r="Y42" i="8"/>
  <c r="X42" i="8"/>
  <c r="W42" i="8"/>
  <c r="U42" i="8"/>
  <c r="T42" i="8"/>
  <c r="S42" i="8"/>
  <c r="Q42" i="8"/>
  <c r="P42" i="8"/>
  <c r="O42" i="8"/>
  <c r="BN38" i="8"/>
  <c r="BQ33" i="8"/>
  <c r="BP33" i="8"/>
  <c r="BO33" i="8"/>
  <c r="BM33" i="8"/>
  <c r="BI33" i="8"/>
  <c r="BH33" i="8"/>
  <c r="BG33" i="8"/>
  <c r="BE33" i="8"/>
  <c r="BC33" i="8"/>
  <c r="BA33" i="8"/>
  <c r="AZ33" i="8"/>
  <c r="AY33" i="8"/>
  <c r="AW33" i="8"/>
  <c r="AU33" i="8"/>
  <c r="AS33" i="8"/>
  <c r="AR33" i="8"/>
  <c r="AQ33" i="8"/>
  <c r="AO33" i="8"/>
  <c r="AM33" i="8"/>
  <c r="AK33" i="8"/>
  <c r="AJ33" i="8"/>
  <c r="AI33" i="8"/>
  <c r="AG33" i="8"/>
  <c r="AE33" i="8"/>
  <c r="AB33" i="8"/>
  <c r="Y33" i="8"/>
  <c r="X33" i="8"/>
  <c r="W33" i="8"/>
  <c r="U33" i="8"/>
  <c r="T33" i="8"/>
  <c r="S33" i="8"/>
  <c r="Q33" i="8"/>
  <c r="P33" i="8"/>
  <c r="O33" i="8"/>
  <c r="BN32" i="8"/>
  <c r="BM32" i="8"/>
  <c r="BL32" i="8"/>
  <c r="BL33" i="8" s="1"/>
  <c r="BK32" i="8"/>
  <c r="BK33" i="8" s="1"/>
  <c r="BJ32" i="8"/>
  <c r="BF32" i="8"/>
  <c r="BE32" i="8"/>
  <c r="BD32" i="8"/>
  <c r="BD33" i="8" s="1"/>
  <c r="BC32" i="8"/>
  <c r="BB32" i="8"/>
  <c r="AX32" i="8"/>
  <c r="AW32" i="8"/>
  <c r="AV32" i="8"/>
  <c r="AV33" i="8" s="1"/>
  <c r="AU32" i="8"/>
  <c r="AT32" i="8"/>
  <c r="AP32" i="8"/>
  <c r="AO32" i="8"/>
  <c r="AN32" i="8"/>
  <c r="AN33" i="8" s="1"/>
  <c r="AM32" i="8"/>
  <c r="AL32" i="8"/>
  <c r="AH32" i="8"/>
  <c r="AG32" i="8"/>
  <c r="AF32" i="8"/>
  <c r="AF33" i="8" s="1"/>
  <c r="AE32" i="8"/>
  <c r="AD32" i="8"/>
  <c r="AC32" i="8"/>
  <c r="AC33" i="8" s="1"/>
  <c r="AB32" i="8"/>
  <c r="AA32" i="8"/>
  <c r="AA33" i="8" s="1"/>
  <c r="Z32" i="8"/>
  <c r="U32" i="8"/>
  <c r="T32" i="8"/>
  <c r="S32" i="8"/>
  <c r="R32" i="8"/>
  <c r="BN18" i="8"/>
  <c r="BJ18" i="8"/>
  <c r="BB18" i="8"/>
  <c r="AP18" i="8"/>
  <c r="AL18" i="8"/>
  <c r="AH18" i="8"/>
  <c r="AD18" i="8"/>
  <c r="Z18" i="8"/>
  <c r="R18" i="8"/>
  <c r="V16" i="8"/>
  <c r="N16" i="8"/>
  <c r="V14" i="8"/>
  <c r="V20" i="8" s="1"/>
  <c r="V25" i="8" s="1"/>
  <c r="V29" i="8" s="1"/>
  <c r="N14" i="8"/>
  <c r="N20" i="8" s="1"/>
  <c r="N25" i="8" s="1"/>
  <c r="N29" i="8" s="1"/>
  <c r="BN12" i="8"/>
  <c r="BB12" i="8"/>
  <c r="AX12" i="8"/>
  <c r="AX14" i="8" s="1"/>
  <c r="AP12" i="8"/>
  <c r="AL12" i="8"/>
  <c r="AH12" i="8"/>
  <c r="R12" i="8"/>
  <c r="R14" i="8" s="1"/>
  <c r="BN10" i="8"/>
  <c r="BN14" i="8" s="1"/>
  <c r="BJ10" i="8"/>
  <c r="BF10" i="8"/>
  <c r="AX10" i="8"/>
  <c r="AT10" i="8"/>
  <c r="AP10" i="8"/>
  <c r="AP14" i="8" s="1"/>
  <c r="AL10" i="8"/>
  <c r="AL14" i="8" s="1"/>
  <c r="AH10" i="8"/>
  <c r="AH14" i="8" s="1"/>
  <c r="AD10" i="8"/>
  <c r="Z10" i="8"/>
  <c r="R10" i="8"/>
  <c r="BG8" i="8"/>
  <c r="BE8" i="8"/>
  <c r="AY8" i="8"/>
  <c r="AQ8" i="8"/>
  <c r="AI8" i="8"/>
  <c r="T2" i="12" s="1"/>
  <c r="AG8" i="8"/>
  <c r="R2" i="12" s="1"/>
  <c r="S8" i="8"/>
  <c r="Q8" i="8"/>
  <c r="AG4" i="8"/>
  <c r="H22" i="10" l="1"/>
  <c r="H61" i="10"/>
  <c r="H17" i="10"/>
  <c r="H11" i="10"/>
  <c r="H27" i="10"/>
  <c r="H33" i="10"/>
  <c r="H40" i="10"/>
  <c r="H47" i="10"/>
  <c r="D72" i="10"/>
  <c r="H9" i="10"/>
  <c r="H55" i="10"/>
  <c r="H7" i="10"/>
  <c r="D10" i="10"/>
  <c r="D16" i="10"/>
  <c r="H19" i="10"/>
  <c r="D21" i="10"/>
  <c r="H29" i="10"/>
  <c r="H53" i="10"/>
  <c r="H59" i="10"/>
  <c r="H68" i="10"/>
  <c r="H39" i="10"/>
  <c r="H8" i="10"/>
  <c r="H44" i="10"/>
  <c r="H25" i="10"/>
  <c r="D15" i="10"/>
  <c r="H16" i="10"/>
  <c r="D28" i="10"/>
  <c r="D54" i="10"/>
  <c r="H63" i="10"/>
  <c r="H69" i="10"/>
  <c r="H18" i="10"/>
  <c r="H41" i="10"/>
  <c r="H3" i="10"/>
  <c r="H6" i="10"/>
  <c r="H10" i="10"/>
  <c r="D8" i="10"/>
  <c r="D20" i="10"/>
  <c r="H21" i="10"/>
  <c r="H26" i="10"/>
  <c r="H60" i="10"/>
  <c r="D64" i="10"/>
  <c r="H70" i="10"/>
  <c r="N43" i="8"/>
  <c r="D75" i="11"/>
  <c r="G75" i="11" s="1"/>
  <c r="AP20" i="8"/>
  <c r="AP25" i="8" s="1"/>
  <c r="AP29" i="8" s="1"/>
  <c r="AP31" i="8" s="1"/>
  <c r="AP16" i="8"/>
  <c r="AL20" i="8"/>
  <c r="AL25" i="8" s="1"/>
  <c r="AL29" i="8" s="1"/>
  <c r="AL31" i="8" s="1"/>
  <c r="AL33" i="8" s="1"/>
  <c r="AL40" i="8" s="1"/>
  <c r="AL16" i="8"/>
  <c r="BN16" i="8"/>
  <c r="BN20" i="8"/>
  <c r="BN25" i="8" s="1"/>
  <c r="BN29" i="8" s="1"/>
  <c r="BN31" i="8" s="1"/>
  <c r="AX16" i="8"/>
  <c r="AH16" i="8"/>
  <c r="AH20" i="8"/>
  <c r="AH25" i="8" s="1"/>
  <c r="AH29" i="8" s="1"/>
  <c r="AH31" i="8" s="1"/>
  <c r="R20" i="8"/>
  <c r="R25" i="8" s="1"/>
  <c r="R29" i="8" s="1"/>
  <c r="R31" i="8" s="1"/>
  <c r="R16" i="8"/>
  <c r="V43" i="8"/>
  <c r="V33" i="8"/>
  <c r="V40" i="8" s="1"/>
  <c r="V42" i="8" s="1"/>
  <c r="L12" i="10"/>
  <c r="P22" i="10"/>
  <c r="P29" i="10"/>
  <c r="P39" i="10"/>
  <c r="P57" i="10"/>
  <c r="P74" i="10"/>
  <c r="AA26" i="12"/>
  <c r="P5" i="10"/>
  <c r="P9" i="10"/>
  <c r="H74" i="10"/>
  <c r="H57" i="10"/>
  <c r="H72" i="10"/>
  <c r="H64" i="10"/>
  <c r="H56" i="10"/>
  <c r="H48" i="10"/>
  <c r="H66" i="10"/>
  <c r="H58" i="10"/>
  <c r="H50" i="10"/>
  <c r="R68" i="10"/>
  <c r="R60" i="10"/>
  <c r="R52" i="10"/>
  <c r="R44" i="10"/>
  <c r="R67" i="10"/>
  <c r="R59" i="10"/>
  <c r="R51" i="10"/>
  <c r="R43" i="10"/>
  <c r="R42" i="10"/>
  <c r="R66" i="10"/>
  <c r="R58" i="10"/>
  <c r="R50" i="10"/>
  <c r="R41" i="10"/>
  <c r="R71" i="10"/>
  <c r="R63" i="10"/>
  <c r="R55" i="10"/>
  <c r="R47" i="10"/>
  <c r="R27" i="10"/>
  <c r="R19" i="10"/>
  <c r="R7" i="10"/>
  <c r="R72" i="10"/>
  <c r="R64" i="10"/>
  <c r="R56" i="10"/>
  <c r="R48" i="10"/>
  <c r="R26" i="10"/>
  <c r="R17" i="10"/>
  <c r="R6" i="10"/>
  <c r="R65" i="10"/>
  <c r="R57" i="10"/>
  <c r="R49" i="10"/>
  <c r="R40" i="10"/>
  <c r="R39" i="10"/>
  <c r="R74" i="10"/>
  <c r="R69" i="10"/>
  <c r="R61" i="10"/>
  <c r="R53" i="10"/>
  <c r="R45" i="10"/>
  <c r="R33" i="10"/>
  <c r="R23" i="10"/>
  <c r="R11" i="10"/>
  <c r="R3" i="10"/>
  <c r="R18" i="10"/>
  <c r="H20" i="10"/>
  <c r="J21" i="10"/>
  <c r="R22" i="10"/>
  <c r="H24" i="10"/>
  <c r="J25" i="10"/>
  <c r="P26" i="10"/>
  <c r="H28" i="10"/>
  <c r="R29" i="10"/>
  <c r="Q30" i="10"/>
  <c r="H35" i="10"/>
  <c r="R36" i="10"/>
  <c r="H46" i="10"/>
  <c r="P70" i="10"/>
  <c r="H75" i="10"/>
  <c r="P33" i="10"/>
  <c r="D30" i="10"/>
  <c r="P41" i="10"/>
  <c r="P65" i="10"/>
  <c r="AD34" i="12"/>
  <c r="AN2" i="12"/>
  <c r="BH34" i="12"/>
  <c r="T34" i="12"/>
  <c r="AD2" i="12"/>
  <c r="AX34" i="12"/>
  <c r="BH2" i="12"/>
  <c r="AN34" i="12"/>
  <c r="AX2" i="12"/>
  <c r="P3" i="10"/>
  <c r="P12" i="10" s="1"/>
  <c r="J73" i="10"/>
  <c r="J72" i="10"/>
  <c r="J64" i="10"/>
  <c r="J56" i="10"/>
  <c r="J48" i="10"/>
  <c r="J71" i="10"/>
  <c r="J63" i="10"/>
  <c r="J55" i="10"/>
  <c r="J47" i="10"/>
  <c r="J43" i="10"/>
  <c r="J70" i="10"/>
  <c r="J62" i="10"/>
  <c r="J54" i="10"/>
  <c r="J46" i="10"/>
  <c r="J37" i="10"/>
  <c r="J74" i="10"/>
  <c r="J33" i="10"/>
  <c r="J23" i="10"/>
  <c r="J11" i="10"/>
  <c r="J3" i="10"/>
  <c r="J67" i="10"/>
  <c r="J59" i="10"/>
  <c r="J51" i="10"/>
  <c r="J22" i="10"/>
  <c r="J10" i="10"/>
  <c r="J29" i="10"/>
  <c r="J27" i="10"/>
  <c r="J19" i="10"/>
  <c r="J7" i="10"/>
  <c r="R21" i="10"/>
  <c r="H23" i="10"/>
  <c r="P25" i="10"/>
  <c r="R28" i="10"/>
  <c r="E30" i="10"/>
  <c r="H34" i="10"/>
  <c r="H37" i="10"/>
  <c r="R38" i="10"/>
  <c r="J40" i="10"/>
  <c r="J44" i="10"/>
  <c r="R46" i="10"/>
  <c r="H49" i="10"/>
  <c r="H51" i="10"/>
  <c r="J68" i="10"/>
  <c r="G3" i="11"/>
  <c r="D43" i="11"/>
  <c r="O75" i="11"/>
  <c r="P43" i="11"/>
  <c r="AL34" i="12"/>
  <c r="AV2" i="12"/>
  <c r="AB34" i="12"/>
  <c r="AV34" i="12"/>
  <c r="R34" i="12"/>
  <c r="AL2" i="12"/>
  <c r="BF34" i="12"/>
  <c r="BF2" i="12"/>
  <c r="AB2" i="12"/>
  <c r="P46" i="10"/>
  <c r="M75" i="11"/>
  <c r="N43" i="11"/>
  <c r="BO8" i="8"/>
  <c r="AP4" i="8" s="1"/>
  <c r="AB4" i="8"/>
  <c r="AO8" i="8"/>
  <c r="BB10" i="8"/>
  <c r="BB14" i="8" s="1"/>
  <c r="L71" i="10"/>
  <c r="L63" i="10"/>
  <c r="L55" i="10"/>
  <c r="L47" i="10"/>
  <c r="L70" i="10"/>
  <c r="L62" i="10"/>
  <c r="L54" i="10"/>
  <c r="L46" i="10"/>
  <c r="L69" i="10"/>
  <c r="L61" i="10"/>
  <c r="L53" i="10"/>
  <c r="L45" i="10"/>
  <c r="L36" i="10"/>
  <c r="L67" i="10"/>
  <c r="L59" i="10"/>
  <c r="L51" i="10"/>
  <c r="L22" i="10"/>
  <c r="L10" i="10"/>
  <c r="L29" i="10"/>
  <c r="L21" i="10"/>
  <c r="L9" i="10"/>
  <c r="L68" i="10"/>
  <c r="L60" i="10"/>
  <c r="L52" i="10"/>
  <c r="L44" i="10"/>
  <c r="L28" i="10"/>
  <c r="L72" i="10"/>
  <c r="L64" i="10"/>
  <c r="L56" i="10"/>
  <c r="L48" i="10"/>
  <c r="L43" i="10"/>
  <c r="L26" i="10"/>
  <c r="L17" i="10"/>
  <c r="L6" i="10"/>
  <c r="H15" i="10"/>
  <c r="J16" i="10"/>
  <c r="P17" i="10"/>
  <c r="L18" i="10"/>
  <c r="R20" i="10"/>
  <c r="D22" i="10"/>
  <c r="L23" i="10"/>
  <c r="R25" i="10"/>
  <c r="D29" i="10"/>
  <c r="I30" i="10"/>
  <c r="J34" i="10"/>
  <c r="R35" i="10"/>
  <c r="L37" i="10"/>
  <c r="L40" i="10"/>
  <c r="H42" i="10"/>
  <c r="J49" i="10"/>
  <c r="H54" i="10"/>
  <c r="J61" i="10"/>
  <c r="J66" i="10"/>
  <c r="H71" i="10"/>
  <c r="R73" i="10"/>
  <c r="P75" i="10"/>
  <c r="F18" i="10"/>
  <c r="P30" i="10"/>
  <c r="BM8" i="8"/>
  <c r="AK4" i="8" s="1"/>
  <c r="P21" i="10"/>
  <c r="G43" i="11"/>
  <c r="P69" i="10"/>
  <c r="P61" i="10"/>
  <c r="P53" i="10"/>
  <c r="P45" i="10"/>
  <c r="P68" i="10"/>
  <c r="P60" i="10"/>
  <c r="P52" i="10"/>
  <c r="P44" i="10"/>
  <c r="P67" i="10"/>
  <c r="P59" i="10"/>
  <c r="P51" i="10"/>
  <c r="P42" i="10"/>
  <c r="P28" i="10"/>
  <c r="P20" i="10"/>
  <c r="P8" i="10"/>
  <c r="P71" i="10"/>
  <c r="P63" i="10"/>
  <c r="P55" i="10"/>
  <c r="P47" i="10"/>
  <c r="P27" i="10"/>
  <c r="P19" i="10"/>
  <c r="P7" i="10"/>
  <c r="P72" i="10"/>
  <c r="P64" i="10"/>
  <c r="P56" i="10"/>
  <c r="P48" i="10"/>
  <c r="P73" i="10"/>
  <c r="P66" i="10"/>
  <c r="P58" i="10"/>
  <c r="P50" i="10"/>
  <c r="P38" i="10"/>
  <c r="P37" i="10"/>
  <c r="P36" i="10"/>
  <c r="P35" i="10"/>
  <c r="P34" i="10"/>
  <c r="P24" i="10"/>
  <c r="P15" i="10"/>
  <c r="P4" i="10"/>
  <c r="P18" i="10"/>
  <c r="P40" i="10"/>
  <c r="P54" i="10"/>
  <c r="AW8" i="8"/>
  <c r="AT12" i="8"/>
  <c r="AT14" i="8" s="1"/>
  <c r="H4" i="10"/>
  <c r="H5" i="10"/>
  <c r="D68" i="10"/>
  <c r="D60" i="10"/>
  <c r="D52" i="10"/>
  <c r="D44" i="10"/>
  <c r="D67" i="10"/>
  <c r="D59" i="10"/>
  <c r="D51" i="10"/>
  <c r="D42" i="10"/>
  <c r="D66" i="10"/>
  <c r="D58" i="10"/>
  <c r="D50" i="10"/>
  <c r="D41" i="10"/>
  <c r="D73" i="10"/>
  <c r="D65" i="10"/>
  <c r="D57" i="10"/>
  <c r="D49" i="10"/>
  <c r="D27" i="10"/>
  <c r="D19" i="10"/>
  <c r="D7" i="10"/>
  <c r="D69" i="10"/>
  <c r="D61" i="10"/>
  <c r="D53" i="10"/>
  <c r="D45" i="10"/>
  <c r="D40" i="10"/>
  <c r="D26" i="10"/>
  <c r="D17" i="10"/>
  <c r="D6" i="10"/>
  <c r="D74" i="10"/>
  <c r="D39" i="10"/>
  <c r="D38" i="10"/>
  <c r="D37" i="10"/>
  <c r="D36" i="10"/>
  <c r="D35" i="10"/>
  <c r="D33" i="10"/>
  <c r="D23" i="10"/>
  <c r="D11" i="10"/>
  <c r="D3" i="10"/>
  <c r="L15" i="10"/>
  <c r="P16" i="10"/>
  <c r="D18" i="10"/>
  <c r="P23" i="10"/>
  <c r="D25" i="10"/>
  <c r="L30" i="10"/>
  <c r="L33" i="10"/>
  <c r="H36" i="10"/>
  <c r="R37" i="10"/>
  <c r="J39" i="10"/>
  <c r="L42" i="10"/>
  <c r="M75" i="10"/>
  <c r="N43" i="10"/>
  <c r="J45" i="10"/>
  <c r="P49" i="10"/>
  <c r="H52" i="10"/>
  <c r="R54" i="10"/>
  <c r="J57" i="10"/>
  <c r="H62" i="10"/>
  <c r="J69" i="10"/>
  <c r="L74" i="10"/>
  <c r="H65" i="10"/>
  <c r="H67" i="10"/>
  <c r="D70" i="10"/>
  <c r="N5" i="10"/>
  <c r="N12" i="10" s="1"/>
  <c r="F10" i="10"/>
  <c r="N16" i="10"/>
  <c r="F22" i="10"/>
  <c r="N25" i="10"/>
  <c r="N39" i="10"/>
  <c r="N40" i="10"/>
  <c r="N41" i="10"/>
  <c r="D75" i="10"/>
  <c r="F47" i="10"/>
  <c r="N49" i="10"/>
  <c r="F55" i="10"/>
  <c r="N57" i="10"/>
  <c r="F63" i="10"/>
  <c r="N65" i="10"/>
  <c r="F71" i="10"/>
  <c r="P72" i="11"/>
  <c r="P68" i="11"/>
  <c r="P64" i="11"/>
  <c r="P60" i="11"/>
  <c r="P56" i="11"/>
  <c r="P52" i="11"/>
  <c r="P42" i="11"/>
  <c r="P38" i="11"/>
  <c r="P34" i="11"/>
  <c r="P27" i="11"/>
  <c r="P23" i="11"/>
  <c r="P19" i="11"/>
  <c r="P71" i="11"/>
  <c r="P55" i="11"/>
  <c r="P48" i="11"/>
  <c r="P46" i="11"/>
  <c r="P40" i="11"/>
  <c r="P39" i="11"/>
  <c r="P37" i="11"/>
  <c r="P21" i="11"/>
  <c r="P20" i="11"/>
  <c r="P4" i="11"/>
  <c r="P73" i="11"/>
  <c r="P66" i="11"/>
  <c r="P57" i="11"/>
  <c r="P50" i="11"/>
  <c r="P41" i="11"/>
  <c r="P25" i="11"/>
  <c r="P24" i="11"/>
  <c r="P22" i="11"/>
  <c r="P3" i="11"/>
  <c r="P59" i="11"/>
  <c r="P29" i="11"/>
  <c r="P28" i="11"/>
  <c r="P26" i="11"/>
  <c r="P70" i="11"/>
  <c r="P61" i="11"/>
  <c r="P54" i="11"/>
  <c r="P44" i="11"/>
  <c r="P11" i="11"/>
  <c r="F21" i="11"/>
  <c r="F24" i="11"/>
  <c r="F27" i="11"/>
  <c r="F30" i="11"/>
  <c r="P36" i="11"/>
  <c r="F38" i="11"/>
  <c r="E75" i="11"/>
  <c r="F75" i="11" s="1"/>
  <c r="F43" i="11"/>
  <c r="P74" i="11"/>
  <c r="F54" i="10"/>
  <c r="N55" i="10"/>
  <c r="F62" i="10"/>
  <c r="N63" i="10"/>
  <c r="L12" i="11"/>
  <c r="F71" i="11"/>
  <c r="F67" i="11"/>
  <c r="F63" i="11"/>
  <c r="F59" i="11"/>
  <c r="F55" i="11"/>
  <c r="F51" i="11"/>
  <c r="F48" i="11"/>
  <c r="F41" i="11"/>
  <c r="F37" i="11"/>
  <c r="F33" i="11"/>
  <c r="F26" i="11"/>
  <c r="F22" i="11"/>
  <c r="F17" i="11"/>
  <c r="F73" i="11"/>
  <c r="F69" i="11"/>
  <c r="F65" i="11"/>
  <c r="F61" i="11"/>
  <c r="F57" i="11"/>
  <c r="F53" i="11"/>
  <c r="F49" i="11"/>
  <c r="F46" i="11"/>
  <c r="F60" i="11"/>
  <c r="F45" i="11"/>
  <c r="F11" i="11"/>
  <c r="F62" i="11"/>
  <c r="F18" i="11"/>
  <c r="F15" i="11"/>
  <c r="F10" i="11"/>
  <c r="F64" i="11"/>
  <c r="F16" i="11"/>
  <c r="F9" i="11"/>
  <c r="F8" i="11"/>
  <c r="F66" i="11"/>
  <c r="F50" i="11"/>
  <c r="F35" i="11"/>
  <c r="F34" i="11"/>
  <c r="F7" i="11"/>
  <c r="F12" i="11" s="1"/>
  <c r="F58" i="11"/>
  <c r="U8" i="12"/>
  <c r="F67" i="10"/>
  <c r="F59" i="10"/>
  <c r="F51" i="10"/>
  <c r="F66" i="10"/>
  <c r="F58" i="10"/>
  <c r="F50" i="10"/>
  <c r="F74" i="10"/>
  <c r="F73" i="10"/>
  <c r="F65" i="10"/>
  <c r="F57" i="10"/>
  <c r="F49" i="10"/>
  <c r="F40" i="10"/>
  <c r="N70" i="10"/>
  <c r="N62" i="10"/>
  <c r="N54" i="10"/>
  <c r="N46" i="10"/>
  <c r="N69" i="10"/>
  <c r="N61" i="10"/>
  <c r="N53" i="10"/>
  <c r="N45" i="10"/>
  <c r="N68" i="10"/>
  <c r="N60" i="10"/>
  <c r="N52" i="10"/>
  <c r="N44" i="10"/>
  <c r="N35" i="10"/>
  <c r="F16" i="10"/>
  <c r="N20" i="10"/>
  <c r="F25" i="10"/>
  <c r="N28" i="10"/>
  <c r="F35" i="10"/>
  <c r="F36" i="10"/>
  <c r="F37" i="10"/>
  <c r="F38" i="10"/>
  <c r="F39" i="10"/>
  <c r="F41" i="10"/>
  <c r="F43" i="10"/>
  <c r="F23" i="11"/>
  <c r="F29" i="11"/>
  <c r="F42" i="11"/>
  <c r="P47" i="11"/>
  <c r="P51" i="11"/>
  <c r="P65" i="11"/>
  <c r="P69" i="11"/>
  <c r="AA30" i="12"/>
  <c r="F6" i="10"/>
  <c r="F12" i="10" s="1"/>
  <c r="N9" i="10"/>
  <c r="F17" i="10"/>
  <c r="N21" i="10"/>
  <c r="F26" i="10"/>
  <c r="N29" i="10"/>
  <c r="H38" i="10"/>
  <c r="G43" i="10"/>
  <c r="H43" i="10" s="1"/>
  <c r="P43" i="10"/>
  <c r="F45" i="10"/>
  <c r="F53" i="10"/>
  <c r="F61" i="10"/>
  <c r="F69" i="10"/>
  <c r="F20" i="11"/>
  <c r="F39" i="11"/>
  <c r="F44" i="11"/>
  <c r="P45" i="11"/>
  <c r="P58" i="11"/>
  <c r="P62" i="11"/>
  <c r="D17" i="11"/>
  <c r="G17" i="11" s="1"/>
  <c r="D18" i="11"/>
  <c r="G18" i="11" s="1"/>
  <c r="L25" i="11"/>
  <c r="L26" i="11"/>
  <c r="L27" i="11"/>
  <c r="N28" i="11"/>
  <c r="N29" i="11"/>
  <c r="BI14" i="12"/>
  <c r="BI20" i="12"/>
  <c r="AU31" i="12"/>
  <c r="N3" i="11"/>
  <c r="D10" i="11"/>
  <c r="G10" i="11" s="1"/>
  <c r="L73" i="11"/>
  <c r="L69" i="11"/>
  <c r="L65" i="11"/>
  <c r="L61" i="11"/>
  <c r="L57" i="11"/>
  <c r="L53" i="11"/>
  <c r="L49" i="11"/>
  <c r="L46" i="11"/>
  <c r="L45" i="11"/>
  <c r="L44" i="11"/>
  <c r="L39" i="11"/>
  <c r="L35" i="11"/>
  <c r="L28" i="11"/>
  <c r="L24" i="11"/>
  <c r="L20" i="11"/>
  <c r="L15" i="11"/>
  <c r="L47" i="11"/>
  <c r="N18" i="11"/>
  <c r="L21" i="11"/>
  <c r="L22" i="11"/>
  <c r="L23" i="11"/>
  <c r="N24" i="11"/>
  <c r="N25" i="11"/>
  <c r="N27" i="11"/>
  <c r="L40" i="11"/>
  <c r="L41" i="11"/>
  <c r="L42" i="11"/>
  <c r="L50" i="11"/>
  <c r="L52" i="11"/>
  <c r="L66" i="11"/>
  <c r="L68" i="11"/>
  <c r="Q28" i="12"/>
  <c r="AH38" i="8" s="1"/>
  <c r="K20" i="12"/>
  <c r="H73" i="10"/>
  <c r="D71" i="11"/>
  <c r="G71" i="11" s="1"/>
  <c r="D67" i="11"/>
  <c r="G67" i="11" s="1"/>
  <c r="D63" i="11"/>
  <c r="G63" i="11" s="1"/>
  <c r="D59" i="11"/>
  <c r="G59" i="11" s="1"/>
  <c r="D55" i="11"/>
  <c r="G55" i="11" s="1"/>
  <c r="D51" i="11"/>
  <c r="G51" i="11" s="1"/>
  <c r="D47" i="11"/>
  <c r="G47" i="11" s="1"/>
  <c r="D74" i="11"/>
  <c r="G74" i="11" s="1"/>
  <c r="D70" i="11"/>
  <c r="G70" i="11" s="1"/>
  <c r="D66" i="11"/>
  <c r="G66" i="11" s="1"/>
  <c r="D62" i="11"/>
  <c r="G62" i="11" s="1"/>
  <c r="D58" i="11"/>
  <c r="G58" i="11" s="1"/>
  <c r="D54" i="11"/>
  <c r="G54" i="11" s="1"/>
  <c r="D50" i="11"/>
  <c r="G50" i="11" s="1"/>
  <c r="D46" i="11"/>
  <c r="G46" i="11" s="1"/>
  <c r="D73" i="11"/>
  <c r="G73" i="11" s="1"/>
  <c r="D69" i="11"/>
  <c r="G69" i="11" s="1"/>
  <c r="D65" i="11"/>
  <c r="G65" i="11" s="1"/>
  <c r="D61" i="11"/>
  <c r="G61" i="11" s="1"/>
  <c r="D57" i="11"/>
  <c r="G57" i="11" s="1"/>
  <c r="D53" i="11"/>
  <c r="G53" i="11" s="1"/>
  <c r="D49" i="11"/>
  <c r="G49" i="11" s="1"/>
  <c r="D72" i="11"/>
  <c r="G72" i="11" s="1"/>
  <c r="D68" i="11"/>
  <c r="G68" i="11" s="1"/>
  <c r="D64" i="11"/>
  <c r="G64" i="11" s="1"/>
  <c r="D60" i="11"/>
  <c r="G60" i="11" s="1"/>
  <c r="D56" i="11"/>
  <c r="G56" i="11" s="1"/>
  <c r="D52" i="11"/>
  <c r="G52" i="11" s="1"/>
  <c r="D48" i="11"/>
  <c r="G48" i="11" s="1"/>
  <c r="D45" i="11"/>
  <c r="G45" i="11" s="1"/>
  <c r="D40" i="11"/>
  <c r="G40" i="11" s="1"/>
  <c r="D36" i="11"/>
  <c r="G36" i="11" s="1"/>
  <c r="D29" i="11"/>
  <c r="G29" i="11" s="1"/>
  <c r="D25" i="11"/>
  <c r="G25" i="11" s="1"/>
  <c r="D21" i="11"/>
  <c r="G21" i="11" s="1"/>
  <c r="D16" i="11"/>
  <c r="G16" i="11" s="1"/>
  <c r="D9" i="11"/>
  <c r="G9" i="11" s="1"/>
  <c r="D5" i="11"/>
  <c r="G5" i="11" s="1"/>
  <c r="P18" i="11"/>
  <c r="N20" i="11"/>
  <c r="N21" i="11"/>
  <c r="N23" i="11"/>
  <c r="L36" i="11"/>
  <c r="L37" i="11"/>
  <c r="L38" i="11"/>
  <c r="N39" i="11"/>
  <c r="N40" i="11"/>
  <c r="L48" i="11"/>
  <c r="L55" i="11"/>
  <c r="L71" i="11"/>
  <c r="H28" i="12"/>
  <c r="Z38" i="8" s="1"/>
  <c r="K5" i="12"/>
  <c r="BI5" i="12"/>
  <c r="U14" i="12"/>
  <c r="H30" i="12"/>
  <c r="H31" i="12"/>
  <c r="N72" i="11"/>
  <c r="N68" i="11"/>
  <c r="N64" i="11"/>
  <c r="N60" i="11"/>
  <c r="N56" i="11"/>
  <c r="N52" i="11"/>
  <c r="N48" i="11"/>
  <c r="N71" i="11"/>
  <c r="N67" i="11"/>
  <c r="N63" i="11"/>
  <c r="N59" i="11"/>
  <c r="N55" i="11"/>
  <c r="N51" i="11"/>
  <c r="N47" i="11"/>
  <c r="N74" i="11"/>
  <c r="N70" i="11"/>
  <c r="N66" i="11"/>
  <c r="N62" i="11"/>
  <c r="N58" i="11"/>
  <c r="N54" i="11"/>
  <c r="N50" i="11"/>
  <c r="N46" i="11"/>
  <c r="N73" i="11"/>
  <c r="N69" i="11"/>
  <c r="N65" i="11"/>
  <c r="N61" i="11"/>
  <c r="N57" i="11"/>
  <c r="N53" i="11"/>
  <c r="N49" i="11"/>
  <c r="N41" i="11"/>
  <c r="N37" i="11"/>
  <c r="N33" i="11"/>
  <c r="N26" i="11"/>
  <c r="N22" i="11"/>
  <c r="N17" i="11"/>
  <c r="N10" i="11"/>
  <c r="N6" i="11"/>
  <c r="N19" i="11"/>
  <c r="O30" i="11"/>
  <c r="L33" i="11"/>
  <c r="L34" i="11"/>
  <c r="N35" i="11"/>
  <c r="N36" i="11"/>
  <c r="N38" i="11"/>
  <c r="D44" i="11"/>
  <c r="G44" i="11" s="1"/>
  <c r="L62" i="11"/>
  <c r="L64" i="11"/>
  <c r="M26" i="12"/>
  <c r="M30" i="12" s="1"/>
  <c r="M7" i="12"/>
  <c r="BI11" i="12"/>
  <c r="H26" i="12"/>
  <c r="W101" i="12"/>
  <c r="BA98" i="12"/>
  <c r="BA24" i="12" s="1"/>
  <c r="AQ24" i="12"/>
  <c r="AG91" i="12"/>
  <c r="W14" i="12"/>
  <c r="W16" i="12" s="1"/>
  <c r="BA95" i="12"/>
  <c r="BA20" i="12" s="1"/>
  <c r="AQ20" i="12"/>
  <c r="J3" i="11"/>
  <c r="J12" i="11" s="1"/>
  <c r="R5" i="11"/>
  <c r="R12" i="11" s="1"/>
  <c r="J7" i="11"/>
  <c r="R9" i="11"/>
  <c r="J11" i="11"/>
  <c r="R16" i="11"/>
  <c r="J19" i="11"/>
  <c r="R21" i="11"/>
  <c r="J23" i="11"/>
  <c r="R25" i="11"/>
  <c r="J27" i="11"/>
  <c r="R29" i="11"/>
  <c r="J34" i="11"/>
  <c r="R36" i="11"/>
  <c r="J38" i="11"/>
  <c r="W7" i="12"/>
  <c r="M27" i="12"/>
  <c r="M31" i="12" s="1"/>
  <c r="U11" i="12"/>
  <c r="M19" i="12"/>
  <c r="AG20" i="12"/>
  <c r="BE30" i="12"/>
  <c r="BE31" i="12"/>
  <c r="AL99" i="12"/>
  <c r="AK5" i="12"/>
  <c r="BF100" i="12"/>
  <c r="BF101" i="12" s="1"/>
  <c r="AQ17" i="12"/>
  <c r="BA93" i="12"/>
  <c r="BA17" i="12" s="1"/>
  <c r="W9" i="12"/>
  <c r="AG88" i="12"/>
  <c r="AG89" i="12"/>
  <c r="W11" i="12"/>
  <c r="W13" i="12" s="1"/>
  <c r="AG92" i="12"/>
  <c r="AG87" i="12"/>
  <c r="W8" i="12"/>
  <c r="W10" i="12" s="1"/>
  <c r="AG97" i="12"/>
  <c r="W23" i="12"/>
  <c r="J73" i="11"/>
  <c r="J69" i="11"/>
  <c r="J65" i="11"/>
  <c r="J61" i="11"/>
  <c r="J57" i="11"/>
  <c r="J53" i="11"/>
  <c r="J49" i="11"/>
  <c r="J45" i="11"/>
  <c r="J72" i="11"/>
  <c r="J68" i="11"/>
  <c r="J64" i="11"/>
  <c r="J60" i="11"/>
  <c r="J56" i="11"/>
  <c r="J52" i="11"/>
  <c r="J48" i="11"/>
  <c r="J71" i="11"/>
  <c r="J67" i="11"/>
  <c r="J63" i="11"/>
  <c r="J59" i="11"/>
  <c r="J55" i="11"/>
  <c r="J51" i="11"/>
  <c r="J47" i="11"/>
  <c r="J74" i="11"/>
  <c r="J70" i="11"/>
  <c r="J66" i="11"/>
  <c r="J62" i="11"/>
  <c r="J58" i="11"/>
  <c r="J54" i="11"/>
  <c r="J50" i="11"/>
  <c r="R71" i="11"/>
  <c r="R67" i="11"/>
  <c r="R63" i="11"/>
  <c r="R59" i="11"/>
  <c r="R55" i="11"/>
  <c r="R51" i="11"/>
  <c r="R47" i="11"/>
  <c r="R74" i="11"/>
  <c r="R70" i="11"/>
  <c r="R66" i="11"/>
  <c r="R62" i="11"/>
  <c r="R58" i="11"/>
  <c r="R54" i="11"/>
  <c r="R50" i="11"/>
  <c r="R46" i="11"/>
  <c r="R73" i="11"/>
  <c r="R69" i="11"/>
  <c r="R65" i="11"/>
  <c r="R61" i="11"/>
  <c r="R57" i="11"/>
  <c r="R53" i="11"/>
  <c r="R49" i="11"/>
  <c r="R72" i="11"/>
  <c r="R68" i="11"/>
  <c r="R64" i="11"/>
  <c r="R60" i="11"/>
  <c r="R56" i="11"/>
  <c r="R52" i="11"/>
  <c r="R48" i="11"/>
  <c r="Q30" i="12"/>
  <c r="Q31" i="12"/>
  <c r="W6" i="12"/>
  <c r="W100" i="12"/>
  <c r="AG86" i="12"/>
  <c r="W22" i="12"/>
  <c r="K14" i="12"/>
  <c r="M22" i="12"/>
  <c r="AK25" i="12"/>
  <c r="R99" i="12"/>
  <c r="R101" i="12" s="1"/>
  <c r="AB100" i="12"/>
  <c r="AB101" i="12" s="1"/>
  <c r="AA6" i="12"/>
  <c r="AA27" i="12" s="1"/>
  <c r="AA31" i="12" s="1"/>
  <c r="W18" i="12"/>
  <c r="W19" i="12" s="1"/>
  <c r="AG94" i="12"/>
  <c r="W21" i="12"/>
  <c r="AG96" i="12"/>
  <c r="H25" i="12"/>
  <c r="H32" i="12" s="1"/>
  <c r="Z37" i="8" s="1"/>
  <c r="AU25" i="12"/>
  <c r="AL100" i="12"/>
  <c r="Q25" i="12"/>
  <c r="Q32" i="12" s="1"/>
  <c r="AH37" i="8" s="1"/>
  <c r="BE25" i="12"/>
  <c r="BE32" i="12" s="1"/>
  <c r="BN37" i="8" s="1"/>
  <c r="AG85" i="12"/>
  <c r="AA25" i="12"/>
  <c r="AU5" i="12"/>
  <c r="H12" i="10" l="1"/>
  <c r="AT16" i="8"/>
  <c r="BF12" i="8"/>
  <c r="BF14" i="8" s="1"/>
  <c r="P30" i="11"/>
  <c r="H48" i="11"/>
  <c r="P12" i="11"/>
  <c r="K11" i="12"/>
  <c r="K17" i="12"/>
  <c r="P75" i="11"/>
  <c r="BF18" i="8"/>
  <c r="BJ12" i="8"/>
  <c r="BJ14" i="8" s="1"/>
  <c r="R30" i="10"/>
  <c r="H40" i="11"/>
  <c r="AQ87" i="12"/>
  <c r="AG8" i="12"/>
  <c r="AL101" i="12"/>
  <c r="H59" i="11"/>
  <c r="N75" i="10"/>
  <c r="AT18" i="8"/>
  <c r="AT20" i="8" s="1"/>
  <c r="AT25" i="8" s="1"/>
  <c r="AT29" i="8" s="1"/>
  <c r="AT31" i="8" s="1"/>
  <c r="AT33" i="8" s="1"/>
  <c r="AT40" i="8" s="1"/>
  <c r="J30" i="10"/>
  <c r="AD12" i="8"/>
  <c r="AD14" i="8" s="1"/>
  <c r="H16" i="11"/>
  <c r="H58" i="11"/>
  <c r="AU26" i="12"/>
  <c r="AU30" i="12" s="1"/>
  <c r="AU7" i="12"/>
  <c r="U20" i="12"/>
  <c r="H61" i="11"/>
  <c r="H62" i="11"/>
  <c r="U5" i="12"/>
  <c r="R12" i="10"/>
  <c r="BN43" i="8"/>
  <c r="BN35" i="8"/>
  <c r="BN33" i="8"/>
  <c r="BN40" i="8" s="1"/>
  <c r="BN42" i="8" s="1"/>
  <c r="AQ94" i="12"/>
  <c r="AG18" i="12"/>
  <c r="AG19" i="12" s="1"/>
  <c r="W28" i="12"/>
  <c r="AL38" i="8" s="1"/>
  <c r="AL42" i="8" s="1"/>
  <c r="BI26" i="12"/>
  <c r="H55" i="11"/>
  <c r="W26" i="12"/>
  <c r="H57" i="11"/>
  <c r="W27" i="12"/>
  <c r="W31" i="12" s="1"/>
  <c r="AQ88" i="12"/>
  <c r="AG9" i="12"/>
  <c r="AQ91" i="12"/>
  <c r="AG14" i="12"/>
  <c r="H60" i="11"/>
  <c r="H66" i="11"/>
  <c r="H67" i="11"/>
  <c r="N12" i="11"/>
  <c r="N75" i="11"/>
  <c r="AX18" i="8"/>
  <c r="AX20" i="8" s="1"/>
  <c r="AX25" i="8" s="1"/>
  <c r="AX29" i="8" s="1"/>
  <c r="AX31" i="8" s="1"/>
  <c r="D12" i="11"/>
  <c r="G12" i="11" s="1"/>
  <c r="H75" i="11" s="1"/>
  <c r="J12" i="10"/>
  <c r="AQ92" i="12"/>
  <c r="AG15" i="12"/>
  <c r="H53" i="11"/>
  <c r="AG100" i="12"/>
  <c r="AQ86" i="12"/>
  <c r="AG6" i="12"/>
  <c r="AG99" i="12"/>
  <c r="AQ85" i="12"/>
  <c r="AG5" i="12"/>
  <c r="AQ96" i="12"/>
  <c r="AG21" i="12"/>
  <c r="AG22" i="12" s="1"/>
  <c r="W30" i="12"/>
  <c r="W25" i="12"/>
  <c r="M28" i="12"/>
  <c r="H29" i="11"/>
  <c r="H64" i="11"/>
  <c r="H69" i="11"/>
  <c r="H70" i="11"/>
  <c r="H71" i="11"/>
  <c r="U17" i="12"/>
  <c r="AP43" i="8"/>
  <c r="AP33" i="8"/>
  <c r="AP40" i="8" s="1"/>
  <c r="AP35" i="8"/>
  <c r="H46" i="11"/>
  <c r="AK26" i="12"/>
  <c r="AK30" i="12" s="1"/>
  <c r="AK7" i="12"/>
  <c r="H54" i="11"/>
  <c r="H43" i="11"/>
  <c r="AQ89" i="12"/>
  <c r="AG11" i="12"/>
  <c r="AG13" i="12" s="1"/>
  <c r="AG23" i="12"/>
  <c r="AQ97" i="12"/>
  <c r="H36" i="11"/>
  <c r="H68" i="11"/>
  <c r="H73" i="11"/>
  <c r="H74" i="11"/>
  <c r="D12" i="10"/>
  <c r="BB20" i="8"/>
  <c r="BB25" i="8" s="1"/>
  <c r="BB29" i="8" s="1"/>
  <c r="BB31" i="8" s="1"/>
  <c r="BB33" i="8" s="1"/>
  <c r="BB40" i="8" s="1"/>
  <c r="BB16" i="8"/>
  <c r="F30" i="10"/>
  <c r="Z12" i="8"/>
  <c r="Z14" i="8" s="1"/>
  <c r="R43" i="8"/>
  <c r="R33" i="8"/>
  <c r="R40" i="8" s="1"/>
  <c r="R42" i="8" s="1"/>
  <c r="K8" i="12"/>
  <c r="K26" i="12" s="1"/>
  <c r="G30" i="10"/>
  <c r="H30" i="10" s="1"/>
  <c r="AA7" i="12"/>
  <c r="AH43" i="8"/>
  <c r="AH35" i="8"/>
  <c r="AH33" i="8"/>
  <c r="AH40" i="8" s="1"/>
  <c r="AH42" i="8" s="1"/>
  <c r="AQ99" i="12" l="1"/>
  <c r="BA85" i="12"/>
  <c r="AQ5" i="12"/>
  <c r="BA88" i="12"/>
  <c r="BA9" i="12" s="1"/>
  <c r="AQ9" i="12"/>
  <c r="H56" i="11"/>
  <c r="H9" i="11"/>
  <c r="H44" i="11"/>
  <c r="H5" i="11"/>
  <c r="AQ14" i="12"/>
  <c r="BA91" i="12"/>
  <c r="BA14" i="12" s="1"/>
  <c r="AG101" i="12"/>
  <c r="BA92" i="12"/>
  <c r="BA15" i="12" s="1"/>
  <c r="AQ15" i="12"/>
  <c r="H17" i="11"/>
  <c r="H21" i="11"/>
  <c r="H47" i="11"/>
  <c r="H50" i="11"/>
  <c r="BJ16" i="8"/>
  <c r="BJ20" i="8"/>
  <c r="BJ25" i="8" s="1"/>
  <c r="BJ29" i="8" s="1"/>
  <c r="BJ31" i="8" s="1"/>
  <c r="BJ33" i="8" s="1"/>
  <c r="BJ40" i="8" s="1"/>
  <c r="BA96" i="12"/>
  <c r="BA21" i="12" s="1"/>
  <c r="BA22" i="12" s="1"/>
  <c r="AQ21" i="12"/>
  <c r="AQ22" i="12" s="1"/>
  <c r="AD38" i="8"/>
  <c r="M32" i="12"/>
  <c r="AD37" i="8" s="1"/>
  <c r="AA28" i="12"/>
  <c r="AQ23" i="12"/>
  <c r="BA97" i="12"/>
  <c r="BA23" i="12" s="1"/>
  <c r="W32" i="12"/>
  <c r="AL37" i="8" s="1"/>
  <c r="H52" i="11"/>
  <c r="H51" i="11"/>
  <c r="H65" i="11"/>
  <c r="H49" i="11"/>
  <c r="H3" i="11"/>
  <c r="AD16" i="8"/>
  <c r="AD20" i="8"/>
  <c r="AD25" i="8" s="1"/>
  <c r="AD29" i="8" s="1"/>
  <c r="AD31" i="8" s="1"/>
  <c r="H45" i="11"/>
  <c r="BF16" i="8"/>
  <c r="BF20" i="8"/>
  <c r="BF25" i="8" s="1"/>
  <c r="BF29" i="8" s="1"/>
  <c r="BF31" i="8" s="1"/>
  <c r="AG30" i="12"/>
  <c r="AG25" i="12"/>
  <c r="AK28" i="12"/>
  <c r="AO5" i="12"/>
  <c r="AG27" i="12"/>
  <c r="AG31" i="12" s="1"/>
  <c r="H72" i="11"/>
  <c r="H10" i="11"/>
  <c r="AG10" i="12"/>
  <c r="AQ11" i="12"/>
  <c r="AQ13" i="12" s="1"/>
  <c r="BA89" i="12"/>
  <c r="BA11" i="12" s="1"/>
  <c r="BA13" i="12" s="1"/>
  <c r="Z16" i="8"/>
  <c r="Z20" i="8"/>
  <c r="Z25" i="8" s="1"/>
  <c r="Z29" i="8" s="1"/>
  <c r="Z31" i="8" s="1"/>
  <c r="AG7" i="12"/>
  <c r="AG26" i="12"/>
  <c r="AQ100" i="12"/>
  <c r="BA86" i="12"/>
  <c r="AQ6" i="12"/>
  <c r="AQ27" i="12" s="1"/>
  <c r="AQ31" i="12" s="1"/>
  <c r="H28" i="11"/>
  <c r="H4" i="11"/>
  <c r="H11" i="11"/>
  <c r="H22" i="11"/>
  <c r="H38" i="11"/>
  <c r="H20" i="11"/>
  <c r="H6" i="11"/>
  <c r="H24" i="11"/>
  <c r="H8" i="11"/>
  <c r="H35" i="11"/>
  <c r="H15" i="11"/>
  <c r="H19" i="11"/>
  <c r="H39" i="11"/>
  <c r="H41" i="11"/>
  <c r="H34" i="11"/>
  <c r="H23" i="11"/>
  <c r="H27" i="11"/>
  <c r="H37" i="11"/>
  <c r="H26" i="11"/>
  <c r="H33" i="11"/>
  <c r="H7" i="11"/>
  <c r="H30" i="11"/>
  <c r="H42" i="11"/>
  <c r="H25" i="11"/>
  <c r="U26" i="12"/>
  <c r="AU28" i="12"/>
  <c r="AY5" i="12"/>
  <c r="AQ8" i="12"/>
  <c r="AQ10" i="12" s="1"/>
  <c r="BA87" i="12"/>
  <c r="BA8" i="12" s="1"/>
  <c r="AX43" i="8"/>
  <c r="AX33" i="8"/>
  <c r="AX40" i="8" s="1"/>
  <c r="AX35" i="8"/>
  <c r="AG16" i="12"/>
  <c r="BA94" i="12"/>
  <c r="BA18" i="12" s="1"/>
  <c r="BA19" i="12" s="1"/>
  <c r="AQ18" i="12"/>
  <c r="AQ19" i="12" s="1"/>
  <c r="H63" i="11"/>
  <c r="H18" i="11"/>
  <c r="BA10" i="12" l="1"/>
  <c r="BF43" i="8"/>
  <c r="BF33" i="8"/>
  <c r="BF40" i="8" s="1"/>
  <c r="BF35" i="8"/>
  <c r="AG28" i="12"/>
  <c r="AT38" i="8" s="1"/>
  <c r="AT42" i="8" s="1"/>
  <c r="BA25" i="12"/>
  <c r="Z43" i="8"/>
  <c r="Z33" i="8"/>
  <c r="Z40" i="8" s="1"/>
  <c r="Z42" i="8" s="1"/>
  <c r="AQ25" i="12"/>
  <c r="BA16" i="12"/>
  <c r="AQ26" i="12"/>
  <c r="AQ30" i="12" s="1"/>
  <c r="AQ7" i="12"/>
  <c r="AQ28" i="12" s="1"/>
  <c r="BB38" i="8" s="1"/>
  <c r="BB42" i="8" s="1"/>
  <c r="AY26" i="12"/>
  <c r="BF38" i="8"/>
  <c r="AY8" i="12"/>
  <c r="AY11" i="12"/>
  <c r="AY17" i="12"/>
  <c r="AY14" i="12"/>
  <c r="AY20" i="12"/>
  <c r="AU32" i="12"/>
  <c r="BF37" i="8" s="1"/>
  <c r="AO8" i="12"/>
  <c r="AO26" i="12" s="1"/>
  <c r="AO20" i="12"/>
  <c r="AX38" i="8"/>
  <c r="AX42" i="8" s="1"/>
  <c r="AO17" i="12"/>
  <c r="AO14" i="12"/>
  <c r="AO11" i="12"/>
  <c r="AK32" i="12"/>
  <c r="AX37" i="8" s="1"/>
  <c r="H12" i="11"/>
  <c r="AP38" i="8"/>
  <c r="AP42" i="8" s="1"/>
  <c r="AE20" i="12"/>
  <c r="AE17" i="12"/>
  <c r="AE8" i="12"/>
  <c r="AE14" i="12"/>
  <c r="AE11" i="12"/>
  <c r="AA32" i="12"/>
  <c r="AP37" i="8" s="1"/>
  <c r="AQ16" i="12"/>
  <c r="BA99" i="12"/>
  <c r="BA101" i="12" s="1"/>
  <c r="BA5" i="12"/>
  <c r="BA100" i="12"/>
  <c r="BA6" i="12"/>
  <c r="BA27" i="12" s="1"/>
  <c r="BA31" i="12" s="1"/>
  <c r="AD36" i="8"/>
  <c r="AD35" i="8"/>
  <c r="AL35" i="8" s="1"/>
  <c r="AT35" i="8" s="1"/>
  <c r="BB35" i="8" s="1"/>
  <c r="BJ35" i="8" s="1"/>
  <c r="AD33" i="8"/>
  <c r="AD40" i="8" s="1"/>
  <c r="AD42" i="8" s="1"/>
  <c r="AG32" i="12"/>
  <c r="AT37" i="8" s="1"/>
  <c r="AE5" i="12"/>
  <c r="AQ101" i="12"/>
  <c r="AD43" i="8" l="1"/>
  <c r="AL36" i="8"/>
  <c r="AQ32" i="12"/>
  <c r="BB37" i="8" s="1"/>
  <c r="AE26" i="12"/>
  <c r="BA26" i="12"/>
  <c r="BA30" i="12" s="1"/>
  <c r="BA7" i="12"/>
  <c r="BA28" i="12" s="1"/>
  <c r="BJ38" i="8" s="1"/>
  <c r="BJ42" i="8" s="1"/>
  <c r="BF42" i="8"/>
  <c r="AL43" i="8" l="1"/>
  <c r="AT36" i="8"/>
  <c r="BA32" i="12"/>
  <c r="BJ37" i="8" s="1"/>
  <c r="AT43" i="8" l="1"/>
  <c r="BB36" i="8"/>
  <c r="BB43" i="8" l="1"/>
  <c r="BJ36" i="8"/>
  <c r="BJ43" i="8" s="1"/>
  <c r="K17" i="7" l="1"/>
  <c r="AU42" i="7"/>
  <c r="AO42" i="7"/>
  <c r="AI42" i="7"/>
  <c r="AC42" i="7"/>
  <c r="W42" i="7"/>
  <c r="Q42" i="7"/>
  <c r="AT41" i="7"/>
  <c r="AN41" i="7"/>
  <c r="AH41" i="7"/>
  <c r="AB41" i="7"/>
  <c r="V41" i="7"/>
  <c r="P41" i="7"/>
  <c r="N41" i="7"/>
  <c r="L41" i="7"/>
  <c r="K41" i="7"/>
  <c r="J41" i="7"/>
  <c r="I41" i="7"/>
  <c r="G41" i="7"/>
  <c r="F41" i="7"/>
  <c r="K39" i="7"/>
  <c r="J39" i="7"/>
  <c r="H39" i="7"/>
  <c r="K37" i="7"/>
  <c r="J37" i="7"/>
  <c r="H37" i="7"/>
  <c r="K35" i="7"/>
  <c r="J35" i="7"/>
  <c r="H35" i="7"/>
  <c r="K33" i="7"/>
  <c r="J33" i="7"/>
  <c r="H33" i="7"/>
  <c r="K31" i="7"/>
  <c r="J31" i="7"/>
  <c r="H31" i="7"/>
  <c r="K29" i="7"/>
  <c r="J29" i="7"/>
  <c r="H29" i="7"/>
  <c r="K27" i="7"/>
  <c r="J27" i="7"/>
  <c r="H27" i="7"/>
  <c r="K25" i="7"/>
  <c r="J25" i="7"/>
  <c r="H25" i="7"/>
  <c r="K23" i="7"/>
  <c r="J23" i="7"/>
  <c r="H23" i="7"/>
  <c r="K21" i="7"/>
  <c r="J21" i="7"/>
  <c r="H21" i="7"/>
  <c r="K19" i="7"/>
  <c r="J19" i="7"/>
  <c r="H19" i="7"/>
  <c r="J17" i="7"/>
  <c r="H17" i="7"/>
  <c r="K15" i="7"/>
  <c r="J15" i="7"/>
  <c r="H15" i="7"/>
  <c r="K13" i="7"/>
  <c r="J13" i="7"/>
  <c r="H13" i="7"/>
  <c r="K11" i="7"/>
  <c r="J11" i="7"/>
  <c r="H11" i="7"/>
  <c r="K9" i="7"/>
  <c r="J9" i="7"/>
  <c r="H9" i="7"/>
  <c r="K7" i="7"/>
  <c r="J7" i="7"/>
  <c r="H7" i="7"/>
  <c r="K49" i="6" l="1"/>
  <c r="H49" i="6"/>
  <c r="N48" i="6"/>
  <c r="M48" i="6"/>
  <c r="J48" i="6"/>
  <c r="G48" i="6"/>
  <c r="W47" i="6"/>
  <c r="U47" i="6"/>
  <c r="T47" i="6"/>
  <c r="S47" i="6"/>
  <c r="P47" i="6"/>
  <c r="E47" i="6"/>
  <c r="D47" i="6"/>
  <c r="V44" i="6"/>
  <c r="O44" i="6"/>
  <c r="X44" i="6" s="1"/>
  <c r="F44" i="6"/>
  <c r="V41" i="6"/>
  <c r="O41" i="6"/>
  <c r="R41" i="6" s="1"/>
  <c r="F41" i="6"/>
  <c r="V38" i="6"/>
  <c r="Q38" i="6"/>
  <c r="O38" i="6"/>
  <c r="X38" i="6" s="1"/>
  <c r="F38" i="6"/>
  <c r="V35" i="6"/>
  <c r="O35" i="6"/>
  <c r="X35" i="6" s="1"/>
  <c r="F35" i="6"/>
  <c r="V32" i="6"/>
  <c r="O32" i="6"/>
  <c r="X32" i="6" s="1"/>
  <c r="F32" i="6"/>
  <c r="V29" i="6"/>
  <c r="Q29" i="6"/>
  <c r="O29" i="6"/>
  <c r="R29" i="6" s="1"/>
  <c r="F29" i="6"/>
  <c r="V26" i="6"/>
  <c r="Q26" i="6"/>
  <c r="O26" i="6"/>
  <c r="X26" i="6" s="1"/>
  <c r="F26" i="6"/>
  <c r="V23" i="6"/>
  <c r="Q23" i="6"/>
  <c r="O23" i="6"/>
  <c r="X23" i="6" s="1"/>
  <c r="F23" i="6"/>
  <c r="V20" i="6"/>
  <c r="Q20" i="6"/>
  <c r="O20" i="6"/>
  <c r="X20" i="6" s="1"/>
  <c r="F20" i="6"/>
  <c r="V17" i="6"/>
  <c r="V47" i="6" s="1"/>
  <c r="Q17" i="6"/>
  <c r="O17" i="6"/>
  <c r="R17" i="6" s="1"/>
  <c r="F17" i="6"/>
  <c r="V14" i="6"/>
  <c r="Q14" i="6"/>
  <c r="O14" i="6"/>
  <c r="X14" i="6" s="1"/>
  <c r="F14" i="6"/>
  <c r="V11" i="6"/>
  <c r="Q11" i="6"/>
  <c r="O11" i="6"/>
  <c r="X11" i="6" s="1"/>
  <c r="F11" i="6"/>
  <c r="F47" i="6" s="1"/>
  <c r="AC42" i="5"/>
  <c r="AB42" i="5"/>
  <c r="Z42" i="5"/>
  <c r="Y42" i="5"/>
  <c r="W42" i="5"/>
  <c r="V42" i="5"/>
  <c r="T42" i="5"/>
  <c r="S42" i="5"/>
  <c r="Q42" i="5"/>
  <c r="P42" i="5"/>
  <c r="N42" i="5"/>
  <c r="M42" i="5"/>
  <c r="K42" i="5"/>
  <c r="J42" i="5"/>
  <c r="H42" i="5"/>
  <c r="G42" i="5"/>
  <c r="E42" i="5"/>
  <c r="D42" i="5"/>
  <c r="AD41" i="5"/>
  <c r="AA41" i="5"/>
  <c r="X41" i="5"/>
  <c r="U41" i="5"/>
  <c r="R41" i="5"/>
  <c r="O41" i="5"/>
  <c r="L41" i="5"/>
  <c r="I41" i="5"/>
  <c r="F41" i="5"/>
  <c r="AD40" i="5"/>
  <c r="AA40" i="5"/>
  <c r="X40" i="5"/>
  <c r="U40" i="5"/>
  <c r="R40" i="5"/>
  <c r="O40" i="5"/>
  <c r="L40" i="5"/>
  <c r="I40" i="5"/>
  <c r="F40" i="5"/>
  <c r="AD39" i="5"/>
  <c r="AA39" i="5"/>
  <c r="X39" i="5"/>
  <c r="U39" i="5"/>
  <c r="R39" i="5"/>
  <c r="O39" i="5"/>
  <c r="L39" i="5"/>
  <c r="I39" i="5"/>
  <c r="F39" i="5"/>
  <c r="AD38" i="5"/>
  <c r="AA38" i="5"/>
  <c r="X38" i="5"/>
  <c r="U38" i="5"/>
  <c r="R38" i="5"/>
  <c r="O38" i="5"/>
  <c r="L38" i="5"/>
  <c r="I38" i="5"/>
  <c r="F38" i="5"/>
  <c r="AD37" i="5"/>
  <c r="AA37" i="5"/>
  <c r="X37" i="5"/>
  <c r="U37" i="5"/>
  <c r="R37" i="5"/>
  <c r="O37" i="5"/>
  <c r="L37" i="5"/>
  <c r="I37" i="5"/>
  <c r="F37" i="5"/>
  <c r="AD36" i="5"/>
  <c r="AA36" i="5"/>
  <c r="X36" i="5"/>
  <c r="U36" i="5"/>
  <c r="R36" i="5"/>
  <c r="O36" i="5"/>
  <c r="L36" i="5"/>
  <c r="I36" i="5"/>
  <c r="F36" i="5"/>
  <c r="D4" i="5"/>
  <c r="G4" i="5" s="1"/>
  <c r="J4" i="5" s="1"/>
  <c r="M4" i="5" s="1"/>
  <c r="P4" i="5" s="1"/>
  <c r="S4" i="5" s="1"/>
  <c r="V4" i="5" s="1"/>
  <c r="Y4" i="5" s="1"/>
  <c r="AB4" i="5" s="1"/>
  <c r="AG49" i="4"/>
  <c r="AG48" i="4"/>
  <c r="AG47" i="4"/>
  <c r="AE46" i="4"/>
  <c r="AE50" i="4" s="1"/>
  <c r="AC46" i="4"/>
  <c r="AC50" i="4" s="1"/>
  <c r="AA46" i="4"/>
  <c r="AA50" i="4" s="1"/>
  <c r="Y46" i="4"/>
  <c r="Y50" i="4" s="1"/>
  <c r="W46" i="4"/>
  <c r="W50" i="4" s="1"/>
  <c r="U46" i="4"/>
  <c r="U50" i="4" s="1"/>
  <c r="S46" i="4"/>
  <c r="S50" i="4" s="1"/>
  <c r="Q46" i="4"/>
  <c r="Q50" i="4" s="1"/>
  <c r="O46" i="4"/>
  <c r="O50" i="4" s="1"/>
  <c r="M46" i="4"/>
  <c r="M50" i="4" s="1"/>
  <c r="K46" i="4"/>
  <c r="K50" i="4" s="1"/>
  <c r="I46" i="4"/>
  <c r="I50" i="4" s="1"/>
  <c r="AG50" i="4" s="1"/>
  <c r="AG45" i="4"/>
  <c r="I44" i="4"/>
  <c r="M43" i="4"/>
  <c r="K43" i="4"/>
  <c r="I43" i="4"/>
  <c r="AG42" i="4"/>
  <c r="AG41" i="4"/>
  <c r="AE40" i="4"/>
  <c r="AC40" i="4"/>
  <c r="AA40" i="4"/>
  <c r="Y40" i="4"/>
  <c r="W40" i="4"/>
  <c r="U40" i="4"/>
  <c r="S40" i="4"/>
  <c r="Q40" i="4"/>
  <c r="O40" i="4"/>
  <c r="AG40" i="4" s="1"/>
  <c r="AE39" i="4"/>
  <c r="AC39" i="4"/>
  <c r="AA39" i="4"/>
  <c r="Y39" i="4"/>
  <c r="W39" i="4"/>
  <c r="U39" i="4"/>
  <c r="S39" i="4"/>
  <c r="Q39" i="4"/>
  <c r="O39" i="4"/>
  <c r="AG39" i="4" s="1"/>
  <c r="AE38" i="4"/>
  <c r="AC38" i="4"/>
  <c r="AA38" i="4"/>
  <c r="Y38" i="4"/>
  <c r="W38" i="4"/>
  <c r="U38" i="4"/>
  <c r="S38" i="4"/>
  <c r="Q38" i="4"/>
  <c r="O38" i="4"/>
  <c r="AG38" i="4" s="1"/>
  <c r="AE37" i="4"/>
  <c r="AE43" i="4" s="1"/>
  <c r="AC37" i="4"/>
  <c r="AC43" i="4" s="1"/>
  <c r="AA37" i="4"/>
  <c r="AA43" i="4" s="1"/>
  <c r="Y37" i="4"/>
  <c r="Y43" i="4" s="1"/>
  <c r="W37" i="4"/>
  <c r="W43" i="4" s="1"/>
  <c r="U37" i="4"/>
  <c r="U43" i="4" s="1"/>
  <c r="S37" i="4"/>
  <c r="S43" i="4" s="1"/>
  <c r="Q37" i="4"/>
  <c r="Q43" i="4" s="1"/>
  <c r="O37" i="4"/>
  <c r="O43" i="4" s="1"/>
  <c r="M35" i="4"/>
  <c r="K35" i="4"/>
  <c r="I35" i="4"/>
  <c r="AE34" i="4"/>
  <c r="AC34" i="4"/>
  <c r="AA34" i="4"/>
  <c r="Y34" i="4"/>
  <c r="W34" i="4"/>
  <c r="U34" i="4"/>
  <c r="S34" i="4"/>
  <c r="Q34" i="4"/>
  <c r="O34" i="4"/>
  <c r="AG34" i="4" s="1"/>
  <c r="AE33" i="4"/>
  <c r="AC33" i="4"/>
  <c r="AA33" i="4"/>
  <c r="Y33" i="4"/>
  <c r="W33" i="4"/>
  <c r="U33" i="4"/>
  <c r="S33" i="4"/>
  <c r="Q33" i="4"/>
  <c r="O33" i="4"/>
  <c r="AG33" i="4" s="1"/>
  <c r="AE32" i="4"/>
  <c r="AC32" i="4"/>
  <c r="AA32" i="4"/>
  <c r="Y32" i="4"/>
  <c r="W32" i="4"/>
  <c r="U32" i="4"/>
  <c r="S32" i="4"/>
  <c r="Q32" i="4"/>
  <c r="O32" i="4"/>
  <c r="AG32" i="4" s="1"/>
  <c r="AE31" i="4"/>
  <c r="AC31" i="4"/>
  <c r="AA31" i="4"/>
  <c r="Y31" i="4"/>
  <c r="W31" i="4"/>
  <c r="U31" i="4"/>
  <c r="S31" i="4"/>
  <c r="Q31" i="4"/>
  <c r="O31" i="4"/>
  <c r="AG31" i="4" s="1"/>
  <c r="AE30" i="4"/>
  <c r="AC30" i="4"/>
  <c r="AA30" i="4"/>
  <c r="Y30" i="4"/>
  <c r="W30" i="4"/>
  <c r="U30" i="4"/>
  <c r="S30" i="4"/>
  <c r="Q30" i="4"/>
  <c r="O30" i="4"/>
  <c r="AG30" i="4" s="1"/>
  <c r="AE29" i="4"/>
  <c r="AC29" i="4"/>
  <c r="AA29" i="4"/>
  <c r="Y29" i="4"/>
  <c r="W29" i="4"/>
  <c r="U29" i="4"/>
  <c r="S29" i="4"/>
  <c r="Q29" i="4"/>
  <c r="O29" i="4"/>
  <c r="AG29" i="4" s="1"/>
  <c r="AE28" i="4"/>
  <c r="AC28" i="4"/>
  <c r="AA28" i="4"/>
  <c r="Y28" i="4"/>
  <c r="W28" i="4"/>
  <c r="U28" i="4"/>
  <c r="S28" i="4"/>
  <c r="Q28" i="4"/>
  <c r="O28" i="4"/>
  <c r="AG28" i="4" s="1"/>
  <c r="AE27" i="4"/>
  <c r="AC27" i="4"/>
  <c r="AA27" i="4"/>
  <c r="Y27" i="4"/>
  <c r="W27" i="4"/>
  <c r="U27" i="4"/>
  <c r="S27" i="4"/>
  <c r="Q27" i="4"/>
  <c r="O27" i="4"/>
  <c r="AG27" i="4" s="1"/>
  <c r="AE26" i="4"/>
  <c r="AE35" i="4" s="1"/>
  <c r="AC26" i="4"/>
  <c r="AC35" i="4" s="1"/>
  <c r="AA26" i="4"/>
  <c r="AA35" i="4" s="1"/>
  <c r="Y26" i="4"/>
  <c r="Y35" i="4" s="1"/>
  <c r="W26" i="4"/>
  <c r="W35" i="4" s="1"/>
  <c r="U26" i="4"/>
  <c r="U35" i="4" s="1"/>
  <c r="S26" i="4"/>
  <c r="S35" i="4" s="1"/>
  <c r="Q26" i="4"/>
  <c r="Q35" i="4" s="1"/>
  <c r="O26" i="4"/>
  <c r="AG26" i="4" s="1"/>
  <c r="M24" i="4"/>
  <c r="M36" i="4" s="1"/>
  <c r="K24" i="4"/>
  <c r="K36" i="4" s="1"/>
  <c r="I24" i="4"/>
  <c r="I36" i="4" s="1"/>
  <c r="AE23" i="4"/>
  <c r="AC23" i="4"/>
  <c r="AA23" i="4"/>
  <c r="Y23" i="4"/>
  <c r="W23" i="4"/>
  <c r="U23" i="4"/>
  <c r="S23" i="4"/>
  <c r="Q23" i="4"/>
  <c r="O23" i="4"/>
  <c r="AG23" i="4" s="1"/>
  <c r="AE22" i="4"/>
  <c r="AC22" i="4"/>
  <c r="AA22" i="4"/>
  <c r="Y22" i="4"/>
  <c r="W22" i="4"/>
  <c r="U22" i="4"/>
  <c r="S22" i="4"/>
  <c r="Q22" i="4"/>
  <c r="AG22" i="4" s="1"/>
  <c r="O22" i="4"/>
  <c r="AE21" i="4"/>
  <c r="AC21" i="4"/>
  <c r="AA21" i="4"/>
  <c r="Y21" i="4"/>
  <c r="W21" i="4"/>
  <c r="U21" i="4"/>
  <c r="S21" i="4"/>
  <c r="Q21" i="4"/>
  <c r="O21" i="4"/>
  <c r="AG21" i="4" s="1"/>
  <c r="AE20" i="4"/>
  <c r="AC20" i="4"/>
  <c r="AA20" i="4"/>
  <c r="Y20" i="4"/>
  <c r="W20" i="4"/>
  <c r="U20" i="4"/>
  <c r="S20" i="4"/>
  <c r="Q20" i="4"/>
  <c r="O20" i="4"/>
  <c r="AG20" i="4" s="1"/>
  <c r="AE19" i="4"/>
  <c r="AC19" i="4"/>
  <c r="AA19" i="4"/>
  <c r="Y19" i="4"/>
  <c r="W19" i="4"/>
  <c r="U19" i="4"/>
  <c r="S19" i="4"/>
  <c r="Q19" i="4"/>
  <c r="O19" i="4"/>
  <c r="AG19" i="4" s="1"/>
  <c r="AE18" i="4"/>
  <c r="AE24" i="4" s="1"/>
  <c r="AE36" i="4" s="1"/>
  <c r="AC18" i="4"/>
  <c r="AC24" i="4" s="1"/>
  <c r="AC36" i="4" s="1"/>
  <c r="AA18" i="4"/>
  <c r="AA24" i="4" s="1"/>
  <c r="AA36" i="4" s="1"/>
  <c r="Y18" i="4"/>
  <c r="Y24" i="4" s="1"/>
  <c r="Y36" i="4" s="1"/>
  <c r="W18" i="4"/>
  <c r="W24" i="4" s="1"/>
  <c r="W36" i="4" s="1"/>
  <c r="U18" i="4"/>
  <c r="U24" i="4" s="1"/>
  <c r="U36" i="4" s="1"/>
  <c r="S18" i="4"/>
  <c r="S24" i="4" s="1"/>
  <c r="S36" i="4" s="1"/>
  <c r="Q18" i="4"/>
  <c r="AG18" i="4" s="1"/>
  <c r="O18" i="4"/>
  <c r="O24" i="4" s="1"/>
  <c r="AG17" i="4"/>
  <c r="AE16" i="4"/>
  <c r="AC16" i="4"/>
  <c r="AA16" i="4"/>
  <c r="Y16" i="4"/>
  <c r="W16" i="4"/>
  <c r="U16" i="4"/>
  <c r="S16" i="4"/>
  <c r="Q16" i="4"/>
  <c r="O16" i="4"/>
  <c r="M16" i="4"/>
  <c r="K16" i="4"/>
  <c r="I16" i="4"/>
  <c r="AG10" i="4"/>
  <c r="AG9" i="4"/>
  <c r="AG8" i="4"/>
  <c r="Q7" i="4"/>
  <c r="S7" i="4" s="1"/>
  <c r="U7" i="4" s="1"/>
  <c r="W7" i="4" s="1"/>
  <c r="Y7" i="4" s="1"/>
  <c r="AA7" i="4" s="1"/>
  <c r="AC7" i="4" s="1"/>
  <c r="AE7" i="4" s="1"/>
  <c r="M7" i="4"/>
  <c r="K7" i="4" s="1"/>
  <c r="I7" i="4" s="1"/>
  <c r="I47" i="3"/>
  <c r="AE46" i="3"/>
  <c r="AC46" i="3"/>
  <c r="AA46" i="3"/>
  <c r="Y46" i="3"/>
  <c r="W46" i="3"/>
  <c r="U46" i="3"/>
  <c r="S46" i="3"/>
  <c r="Q46" i="3"/>
  <c r="O46" i="3"/>
  <c r="M46" i="3"/>
  <c r="K46" i="3"/>
  <c r="I46" i="3"/>
  <c r="AG46" i="3" s="1"/>
  <c r="AG45" i="3"/>
  <c r="AG44" i="3"/>
  <c r="AG43" i="3"/>
  <c r="AG42" i="3"/>
  <c r="AG41" i="3"/>
  <c r="I40" i="3"/>
  <c r="AE39" i="3"/>
  <c r="AC39" i="3"/>
  <c r="AA39" i="3"/>
  <c r="Y39" i="3"/>
  <c r="W39" i="3"/>
  <c r="U39" i="3"/>
  <c r="S39" i="3"/>
  <c r="Q39" i="3"/>
  <c r="O39" i="3"/>
  <c r="M39" i="3"/>
  <c r="K39" i="3"/>
  <c r="I39" i="3"/>
  <c r="AG39" i="3" s="1"/>
  <c r="AG38" i="3"/>
  <c r="AG37" i="3"/>
  <c r="AG36" i="3"/>
  <c r="AG35" i="3"/>
  <c r="AG34" i="3"/>
  <c r="AG33" i="3"/>
  <c r="AE32" i="3"/>
  <c r="AC32" i="3"/>
  <c r="AA32" i="3"/>
  <c r="Y32" i="3"/>
  <c r="W32" i="3"/>
  <c r="U32" i="3"/>
  <c r="S32" i="3"/>
  <c r="Q32" i="3"/>
  <c r="O32" i="3"/>
  <c r="M32" i="3"/>
  <c r="K32" i="3"/>
  <c r="I32" i="3"/>
  <c r="AE31" i="3"/>
  <c r="AC31" i="3"/>
  <c r="AA31" i="3"/>
  <c r="Y31" i="3"/>
  <c r="W31" i="3"/>
  <c r="U31" i="3"/>
  <c r="S31" i="3"/>
  <c r="Q31" i="3"/>
  <c r="O31" i="3"/>
  <c r="M31" i="3"/>
  <c r="K31" i="3"/>
  <c r="I31" i="3"/>
  <c r="AG30" i="3"/>
  <c r="AG29" i="3"/>
  <c r="AG28" i="3"/>
  <c r="AG27" i="3"/>
  <c r="AG26" i="3"/>
  <c r="AG25" i="3"/>
  <c r="AG24" i="3"/>
  <c r="AE22" i="3"/>
  <c r="AC22" i="3"/>
  <c r="AA22" i="3"/>
  <c r="Y22" i="3"/>
  <c r="W22" i="3"/>
  <c r="U22" i="3"/>
  <c r="S22" i="3"/>
  <c r="Q22" i="3"/>
  <c r="O22" i="3"/>
  <c r="M22" i="3"/>
  <c r="K22" i="3"/>
  <c r="AG22" i="3" s="1"/>
  <c r="I22" i="3"/>
  <c r="AG21" i="3"/>
  <c r="AG20" i="3"/>
  <c r="AG19" i="3"/>
  <c r="AG18" i="3"/>
  <c r="AG32" i="3" s="1"/>
  <c r="AG17" i="3"/>
  <c r="AG40" i="3" s="1"/>
  <c r="K17" i="3"/>
  <c r="K40" i="3" s="1"/>
  <c r="AE16" i="3"/>
  <c r="AC16" i="3"/>
  <c r="AA16" i="3"/>
  <c r="Y16" i="3"/>
  <c r="W16" i="3"/>
  <c r="U16" i="3"/>
  <c r="S16" i="3"/>
  <c r="Q16" i="3"/>
  <c r="O16" i="3"/>
  <c r="M16" i="3"/>
  <c r="K16" i="3"/>
  <c r="I16" i="3"/>
  <c r="AG10" i="3"/>
  <c r="AG9" i="3"/>
  <c r="AG8" i="3"/>
  <c r="BL14" i="2"/>
  <c r="BF30" i="2"/>
  <c r="AZ30" i="2"/>
  <c r="AT30" i="2"/>
  <c r="AN30" i="2"/>
  <c r="AH30" i="2"/>
  <c r="AB30" i="2"/>
  <c r="CD29" i="2"/>
  <c r="BL29" i="2"/>
  <c r="CD28" i="2"/>
  <c r="BL28" i="2"/>
  <c r="CD27" i="2"/>
  <c r="BL27" i="2"/>
  <c r="CD26" i="2"/>
  <c r="BL26" i="2"/>
  <c r="CD25" i="2"/>
  <c r="BL25" i="2"/>
  <c r="CD24" i="2"/>
  <c r="BL24" i="2"/>
  <c r="CD23" i="2"/>
  <c r="BL23" i="2"/>
  <c r="CD22" i="2"/>
  <c r="BL22" i="2"/>
  <c r="BL30" i="2" s="1"/>
  <c r="BF21" i="2"/>
  <c r="AZ21" i="2"/>
  <c r="AT21" i="2"/>
  <c r="AN21" i="2"/>
  <c r="AH21" i="2"/>
  <c r="AB21" i="2"/>
  <c r="CD20" i="2"/>
  <c r="BL20" i="2"/>
  <c r="CD19" i="2"/>
  <c r="BL19" i="2"/>
  <c r="CD18" i="2"/>
  <c r="BL18" i="2"/>
  <c r="CD17" i="2"/>
  <c r="BL17" i="2"/>
  <c r="CD16" i="2"/>
  <c r="BL16" i="2"/>
  <c r="CD15" i="2"/>
  <c r="BL15" i="2"/>
  <c r="CD14" i="2"/>
  <c r="CD13" i="2"/>
  <c r="BL13" i="2"/>
  <c r="CD12" i="2"/>
  <c r="BL12" i="2"/>
  <c r="CD11" i="2"/>
  <c r="BL11" i="2"/>
  <c r="CD10" i="2"/>
  <c r="BL10" i="2"/>
  <c r="CD9" i="2"/>
  <c r="BL9" i="2"/>
  <c r="CD8" i="2"/>
  <c r="BL8" i="2"/>
  <c r="AQ19" i="1"/>
  <c r="AQ24" i="1" s="1"/>
  <c r="AE19" i="1"/>
  <c r="AE24" i="1" s="1"/>
  <c r="S19" i="1"/>
  <c r="S24" i="1" s="1"/>
  <c r="AW15" i="1"/>
  <c r="AW19" i="1" s="1"/>
  <c r="AW24" i="1" s="1"/>
  <c r="AT15" i="1"/>
  <c r="AT19" i="1" s="1"/>
  <c r="AT24" i="1" s="1"/>
  <c r="AQ15" i="1"/>
  <c r="AN15" i="1"/>
  <c r="AN19" i="1" s="1"/>
  <c r="AN24" i="1" s="1"/>
  <c r="AK15" i="1"/>
  <c r="AK19" i="1" s="1"/>
  <c r="AK24" i="1" s="1"/>
  <c r="AH15" i="1"/>
  <c r="AH19" i="1" s="1"/>
  <c r="AH24" i="1" s="1"/>
  <c r="AE15" i="1"/>
  <c r="AB15" i="1"/>
  <c r="AB19" i="1" s="1"/>
  <c r="AB24" i="1" s="1"/>
  <c r="Y15" i="1"/>
  <c r="Y19" i="1" s="1"/>
  <c r="Y24" i="1" s="1"/>
  <c r="V15" i="1"/>
  <c r="V19" i="1" s="1"/>
  <c r="V24" i="1" s="1"/>
  <c r="S15" i="1"/>
  <c r="P15" i="1"/>
  <c r="P19" i="1" s="1"/>
  <c r="P24" i="1" s="1"/>
  <c r="M15" i="1"/>
  <c r="M19" i="1" s="1"/>
  <c r="M24" i="1" s="1"/>
  <c r="J15" i="1"/>
  <c r="J19" i="1" s="1"/>
  <c r="J24" i="1" s="1"/>
  <c r="AG31" i="3" l="1"/>
  <c r="R14" i="6"/>
  <c r="X17" i="6"/>
  <c r="R26" i="6"/>
  <c r="X29" i="6"/>
  <c r="R38" i="6"/>
  <c r="X41" i="6"/>
  <c r="Q35" i="6"/>
  <c r="R11" i="6"/>
  <c r="R23" i="6"/>
  <c r="R35" i="6"/>
  <c r="O47" i="6"/>
  <c r="Q32" i="6"/>
  <c r="Q44" i="6"/>
  <c r="R20" i="6"/>
  <c r="R32" i="6"/>
  <c r="R44" i="6"/>
  <c r="Q41" i="6"/>
  <c r="AG43" i="4"/>
  <c r="K47" i="3"/>
  <c r="M17" i="3" s="1"/>
  <c r="O35" i="4"/>
  <c r="O36" i="4" s="1"/>
  <c r="AG37" i="4"/>
  <c r="AG44" i="4" s="1"/>
  <c r="AG46" i="4"/>
  <c r="I51" i="4"/>
  <c r="K17" i="4" s="1"/>
  <c r="Q24" i="4"/>
  <c r="Q36" i="4" s="1"/>
  <c r="CD21" i="2"/>
  <c r="BL21" i="2"/>
  <c r="M40" i="3" l="1"/>
  <c r="M47" i="3"/>
  <c r="O17" i="3" s="1"/>
  <c r="AG24" i="4"/>
  <c r="AG35" i="4"/>
  <c r="K51" i="4"/>
  <c r="M17" i="4" s="1"/>
  <c r="K44" i="4"/>
  <c r="M51" i="4" l="1"/>
  <c r="O17" i="4" s="1"/>
  <c r="M44" i="4"/>
  <c r="AG36" i="4"/>
  <c r="O40" i="3"/>
  <c r="O47" i="3"/>
  <c r="Q17" i="3" s="1"/>
  <c r="Q40" i="3" l="1"/>
  <c r="Q47" i="3"/>
  <c r="S17" i="3" s="1"/>
  <c r="O51" i="4"/>
  <c r="Q17" i="4" s="1"/>
  <c r="O44" i="4"/>
  <c r="Q51" i="4" l="1"/>
  <c r="S17" i="4" s="1"/>
  <c r="Q44" i="4"/>
  <c r="S40" i="3"/>
  <c r="S47" i="3"/>
  <c r="U17" i="3" s="1"/>
  <c r="U47" i="3" l="1"/>
  <c r="W17" i="3" s="1"/>
  <c r="U40" i="3"/>
  <c r="S44" i="4"/>
  <c r="S51" i="4"/>
  <c r="U17" i="4" s="1"/>
  <c r="U44" i="4" l="1"/>
  <c r="U51" i="4"/>
  <c r="W17" i="4" s="1"/>
  <c r="W40" i="3"/>
  <c r="W47" i="3"/>
  <c r="Y17" i="3" s="1"/>
  <c r="Y40" i="3" l="1"/>
  <c r="Y47" i="3"/>
  <c r="AA17" i="3" s="1"/>
  <c r="W44" i="4"/>
  <c r="W51" i="4"/>
  <c r="Y17" i="4" s="1"/>
  <c r="Y51" i="4" l="1"/>
  <c r="AA17" i="4" s="1"/>
  <c r="Y44" i="4"/>
  <c r="AA40" i="3"/>
  <c r="AA47" i="3"/>
  <c r="AC17" i="3" s="1"/>
  <c r="AC40" i="3" l="1"/>
  <c r="AC47" i="3"/>
  <c r="AE17" i="3" s="1"/>
  <c r="AA51" i="4"/>
  <c r="AC17" i="4" s="1"/>
  <c r="AA44" i="4"/>
  <c r="AC51" i="4" l="1"/>
  <c r="AE17" i="4" s="1"/>
  <c r="AC44" i="4"/>
  <c r="AE40" i="3"/>
  <c r="AE47" i="3"/>
  <c r="AG47" i="3" s="1"/>
  <c r="AE51" i="4" l="1"/>
  <c r="AE44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HowaBank</author>
  </authors>
  <commentList>
    <comment ref="D6" authorId="0" shapeId="0" xr:uid="{E69C67A3-6241-42FE-BCF1-F3B945ADD125}">
      <text>
        <r>
          <rPr>
            <b/>
            <sz val="9"/>
            <color indexed="81"/>
            <rFont val="MS P ゴシック"/>
            <family val="3"/>
            <charset val="128"/>
          </rPr>
          <t>リストより選択
　収入：オレンジ
　支出：水色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Y8" authorId="0" shapeId="0" xr:uid="{BF47A22B-DBCB-4206-A367-B9A71B04035E}">
      <text>
        <r>
          <rPr>
            <b/>
            <sz val="9"/>
            <color indexed="81"/>
            <rFont val="ＭＳ Ｐゴシック"/>
            <family val="3"/>
            <charset val="128"/>
          </rPr>
          <t>西暦下2桁を入力</t>
        </r>
      </text>
    </comment>
  </commentList>
</comments>
</file>

<file path=xl/sharedStrings.xml><?xml version="1.0" encoding="utf-8"?>
<sst xmlns="http://schemas.openxmlformats.org/spreadsheetml/2006/main" count="1579" uniqueCount="463">
  <si>
    <t>事　業　計　画　書</t>
    <rPh sb="0" eb="1">
      <t>コト</t>
    </rPh>
    <rPh sb="2" eb="3">
      <t>ギョウ</t>
    </rPh>
    <rPh sb="4" eb="5">
      <t>ケイ</t>
    </rPh>
    <rPh sb="6" eb="7">
      <t>ガ</t>
    </rPh>
    <rPh sb="8" eb="9">
      <t>ショ</t>
    </rPh>
    <phoneticPr fontId="4"/>
  </si>
  <si>
    <t>（</t>
    <phoneticPr fontId="4"/>
  </si>
  <si>
    <t>年</t>
    <rPh sb="0" eb="1">
      <t>ネン</t>
    </rPh>
    <phoneticPr fontId="4"/>
  </si>
  <si>
    <t>月</t>
    <rPh sb="0" eb="1">
      <t>ガツ</t>
    </rPh>
    <phoneticPr fontId="4"/>
  </si>
  <si>
    <t>～</t>
    <phoneticPr fontId="4"/>
  </si>
  <si>
    <t>）</t>
    <phoneticPr fontId="4"/>
  </si>
  <si>
    <t>商　　 号</t>
    <rPh sb="0" eb="1">
      <t>ショウ</t>
    </rPh>
    <rPh sb="4" eb="5">
      <t>ゴウ</t>
    </rPh>
    <phoneticPr fontId="4"/>
  </si>
  <si>
    <t>支店名：</t>
    <rPh sb="0" eb="3">
      <t>シテンメイ</t>
    </rPh>
    <phoneticPr fontId="4"/>
  </si>
  <si>
    <t>代表者名</t>
    <rPh sb="0" eb="2">
      <t>ダイヒョウ</t>
    </rPh>
    <rPh sb="2" eb="3">
      <t>シャ</t>
    </rPh>
    <rPh sb="3" eb="4">
      <t>メイ</t>
    </rPh>
    <phoneticPr fontId="4"/>
  </si>
  <si>
    <t>㊞</t>
    <phoneticPr fontId="4"/>
  </si>
  <si>
    <t>策定</t>
    <rPh sb="0" eb="2">
      <t>サクテイ</t>
    </rPh>
    <phoneticPr fontId="4"/>
  </si>
  <si>
    <t>(単位：千円)</t>
  </si>
  <si>
    <t>科　　　　　　目</t>
    <rPh sb="0" eb="1">
      <t>カ</t>
    </rPh>
    <rPh sb="7" eb="8">
      <t>メ</t>
    </rPh>
    <phoneticPr fontId="4"/>
  </si>
  <si>
    <t>前々期(</t>
    <rPh sb="0" eb="2">
      <t>ゼンゼン</t>
    </rPh>
    <rPh sb="2" eb="3">
      <t>キ</t>
    </rPh>
    <phoneticPr fontId="4"/>
  </si>
  <si>
    <t>月)</t>
    <rPh sb="0" eb="1">
      <t>ガツ</t>
    </rPh>
    <phoneticPr fontId="4"/>
  </si>
  <si>
    <t>前  期(</t>
    <rPh sb="0" eb="1">
      <t>マエ</t>
    </rPh>
    <rPh sb="3" eb="4">
      <t>キ</t>
    </rPh>
    <phoneticPr fontId="4"/>
  </si>
  <si>
    <t>期(</t>
    <rPh sb="0" eb="1">
      <t>キ</t>
    </rPh>
    <phoneticPr fontId="4"/>
  </si>
  <si>
    <t>計　画</t>
    <rPh sb="0" eb="1">
      <t>ケイ</t>
    </rPh>
    <rPh sb="2" eb="3">
      <t>ガ</t>
    </rPh>
    <phoneticPr fontId="4"/>
  </si>
  <si>
    <t>実　績</t>
    <rPh sb="0" eb="1">
      <t>ジツ</t>
    </rPh>
    <rPh sb="2" eb="3">
      <t>ツムギ</t>
    </rPh>
    <phoneticPr fontId="4"/>
  </si>
  <si>
    <t>売上高</t>
    <rPh sb="0" eb="2">
      <t>ウリアゲ</t>
    </rPh>
    <rPh sb="2" eb="3">
      <t>ダカ</t>
    </rPh>
    <phoneticPr fontId="4"/>
  </si>
  <si>
    <t>売上原価</t>
    <rPh sb="0" eb="2">
      <t>ウリアゲ</t>
    </rPh>
    <rPh sb="2" eb="4">
      <t>ゲンカ</t>
    </rPh>
    <phoneticPr fontId="4"/>
  </si>
  <si>
    <t>【売上総利益】</t>
    <rPh sb="1" eb="3">
      <t>ウリアゲ</t>
    </rPh>
    <rPh sb="3" eb="6">
      <t>ソウリエキ</t>
    </rPh>
    <phoneticPr fontId="4"/>
  </si>
  <si>
    <t>販売費・一般管理費</t>
    <rPh sb="0" eb="3">
      <t>ハンバイヒ</t>
    </rPh>
    <rPh sb="4" eb="6">
      <t>イッパン</t>
    </rPh>
    <rPh sb="6" eb="9">
      <t>カンリヒ</t>
    </rPh>
    <phoneticPr fontId="4"/>
  </si>
  <si>
    <t>【営業利益】</t>
    <rPh sb="1" eb="3">
      <t>エイギョウ</t>
    </rPh>
    <rPh sb="3" eb="5">
      <t>リエキ</t>
    </rPh>
    <phoneticPr fontId="4"/>
  </si>
  <si>
    <t>営業外利益</t>
    <rPh sb="0" eb="3">
      <t>エイギョウガイ</t>
    </rPh>
    <rPh sb="3" eb="5">
      <t>リエキ</t>
    </rPh>
    <phoneticPr fontId="4"/>
  </si>
  <si>
    <t>営業外費用</t>
    <rPh sb="0" eb="3">
      <t>エイギョウガイ</t>
    </rPh>
    <rPh sb="3" eb="5">
      <t>ヒヨウ</t>
    </rPh>
    <phoneticPr fontId="4"/>
  </si>
  <si>
    <t>（うち支払利息割引料）</t>
    <rPh sb="3" eb="5">
      <t>シハライ</t>
    </rPh>
    <rPh sb="5" eb="7">
      <t>リソク</t>
    </rPh>
    <rPh sb="7" eb="9">
      <t>ワリビキ</t>
    </rPh>
    <rPh sb="9" eb="10">
      <t>リョウ</t>
    </rPh>
    <phoneticPr fontId="4"/>
  </si>
  <si>
    <t>【経常利益】</t>
    <rPh sb="1" eb="3">
      <t>ケイジョウ</t>
    </rPh>
    <rPh sb="3" eb="5">
      <t>リエキ</t>
    </rPh>
    <phoneticPr fontId="4"/>
  </si>
  <si>
    <t>【税引後当期利益】</t>
    <rPh sb="1" eb="3">
      <t>ゼイビキ</t>
    </rPh>
    <rPh sb="3" eb="4">
      <t>ゴ</t>
    </rPh>
    <rPh sb="4" eb="6">
      <t>トウキ</t>
    </rPh>
    <rPh sb="6" eb="8">
      <t>リエキ</t>
    </rPh>
    <phoneticPr fontId="4"/>
  </si>
  <si>
    <t>減価償却費</t>
    <rPh sb="0" eb="2">
      <t>ゲンカ</t>
    </rPh>
    <rPh sb="2" eb="4">
      <t>ショウキャク</t>
    </rPh>
    <rPh sb="4" eb="5">
      <t>ヒ</t>
    </rPh>
    <phoneticPr fontId="4"/>
  </si>
  <si>
    <t>繰越利益（△損失）金</t>
    <rPh sb="0" eb="2">
      <t>クリコシ</t>
    </rPh>
    <rPh sb="2" eb="4">
      <t>リエキ</t>
    </rPh>
    <rPh sb="6" eb="8">
      <t>ソンシツ</t>
    </rPh>
    <rPh sb="9" eb="10">
      <t>キン</t>
    </rPh>
    <phoneticPr fontId="4"/>
  </si>
  <si>
    <t>純財産</t>
    <rPh sb="0" eb="1">
      <t>ジュン</t>
    </rPh>
    <rPh sb="1" eb="3">
      <t>ザイサン</t>
    </rPh>
    <phoneticPr fontId="4"/>
  </si>
  <si>
    <t>純財産（修正後）</t>
    <rPh sb="0" eb="1">
      <t>ジュン</t>
    </rPh>
    <rPh sb="1" eb="3">
      <t>ザイサン</t>
    </rPh>
    <rPh sb="4" eb="6">
      <t>シュウセイ</t>
    </rPh>
    <rPh sb="6" eb="7">
      <t>ゴ</t>
    </rPh>
    <phoneticPr fontId="4"/>
  </si>
  <si>
    <t>総借入金</t>
    <rPh sb="0" eb="1">
      <t>ソウ</t>
    </rPh>
    <rPh sb="1" eb="3">
      <t>カリイレ</t>
    </rPh>
    <rPh sb="3" eb="4">
      <t>キン</t>
    </rPh>
    <phoneticPr fontId="4"/>
  </si>
  <si>
    <t>（うち代表者等a/c除く借入金）</t>
    <rPh sb="3" eb="6">
      <t>ダイヒョウシャ</t>
    </rPh>
    <rPh sb="6" eb="7">
      <t>トウ</t>
    </rPh>
    <rPh sb="10" eb="11">
      <t>ノゾ</t>
    </rPh>
    <rPh sb="12" eb="14">
      <t>カリイレ</t>
    </rPh>
    <rPh sb="14" eb="15">
      <t>キン</t>
    </rPh>
    <phoneticPr fontId="4"/>
  </si>
  <si>
    <t>当行総与信</t>
    <rPh sb="0" eb="2">
      <t>トウコウ</t>
    </rPh>
    <rPh sb="2" eb="3">
      <t>ソウ</t>
    </rPh>
    <rPh sb="3" eb="5">
      <t>ヨシン</t>
    </rPh>
    <phoneticPr fontId="4"/>
  </si>
  <si>
    <t>資産売却等</t>
    <rPh sb="0" eb="2">
      <t>シサン</t>
    </rPh>
    <rPh sb="2" eb="5">
      <t>バイキャクトウ</t>
    </rPh>
    <phoneticPr fontId="4"/>
  </si>
  <si>
    <t>　（イ） 事 業 計 画 概 要</t>
    <rPh sb="5" eb="6">
      <t>コト</t>
    </rPh>
    <rPh sb="7" eb="8">
      <t>ギョウ</t>
    </rPh>
    <rPh sb="9" eb="10">
      <t>ケイ</t>
    </rPh>
    <rPh sb="11" eb="12">
      <t>ガ</t>
    </rPh>
    <rPh sb="13" eb="14">
      <t>オオムネ</t>
    </rPh>
    <rPh sb="15" eb="16">
      <t>ヨウ</t>
    </rPh>
    <phoneticPr fontId="4"/>
  </si>
  <si>
    <t>　（ロ） 計画の具体策（対策は計数を含めて箇条書きする）</t>
    <rPh sb="5" eb="7">
      <t>ケイカク</t>
    </rPh>
    <rPh sb="8" eb="10">
      <t>グタイ</t>
    </rPh>
    <rPh sb="10" eb="11">
      <t>サク</t>
    </rPh>
    <rPh sb="12" eb="14">
      <t>タイサク</t>
    </rPh>
    <rPh sb="15" eb="17">
      <t>ケイスウ</t>
    </rPh>
    <rPh sb="18" eb="19">
      <t>フク</t>
    </rPh>
    <rPh sb="21" eb="24">
      <t>カジョウガ</t>
    </rPh>
    <phoneticPr fontId="4"/>
  </si>
  <si>
    <t>　（ホ）計画の実現可能性について</t>
    <rPh sb="4" eb="6">
      <t>ケイカク</t>
    </rPh>
    <rPh sb="7" eb="9">
      <t>ジツゲン</t>
    </rPh>
    <rPh sb="9" eb="12">
      <t>カノウセイ</t>
    </rPh>
    <phoneticPr fontId="4"/>
  </si>
  <si>
    <t>(2024.12 改訂)</t>
    <phoneticPr fontId="4"/>
  </si>
  <si>
    <t>(単位：千円)</t>
    <phoneticPr fontId="4"/>
  </si>
  <si>
    <t>本店営業部</t>
    <rPh sb="0" eb="2">
      <t>ホンテン</t>
    </rPh>
    <rPh sb="2" eb="5">
      <t>エイギョウブ</t>
    </rPh>
    <phoneticPr fontId="14"/>
  </si>
  <si>
    <t>(単位：百万円)</t>
    <rPh sb="4" eb="6">
      <t>ヒャクマン</t>
    </rPh>
    <phoneticPr fontId="4"/>
  </si>
  <si>
    <t>県庁前支店</t>
    <rPh sb="0" eb="3">
      <t>ケンチョウマエ</t>
    </rPh>
    <rPh sb="3" eb="5">
      <t>シテン</t>
    </rPh>
    <phoneticPr fontId="14"/>
  </si>
  <si>
    <t>上野支店</t>
    <rPh sb="0" eb="2">
      <t>ウエノ</t>
    </rPh>
    <rPh sb="2" eb="4">
      <t>シテン</t>
    </rPh>
    <phoneticPr fontId="14"/>
  </si>
  <si>
    <t>古国府支店</t>
    <rPh sb="0" eb="3">
      <t>フルゴウ</t>
    </rPh>
    <rPh sb="3" eb="5">
      <t>シテン</t>
    </rPh>
    <phoneticPr fontId="14"/>
  </si>
  <si>
    <t>大道支店</t>
    <rPh sb="0" eb="2">
      <t>オオミチ</t>
    </rPh>
    <rPh sb="2" eb="4">
      <t>シテン</t>
    </rPh>
    <phoneticPr fontId="14"/>
  </si>
  <si>
    <t>南大分支店</t>
    <rPh sb="0" eb="5">
      <t>ミナミオオイタシテン</t>
    </rPh>
    <phoneticPr fontId="14"/>
  </si>
  <si>
    <t>賀来支店</t>
    <rPh sb="0" eb="4">
      <t>カクシテン</t>
    </rPh>
    <phoneticPr fontId="14"/>
  </si>
  <si>
    <t>宗方支店</t>
    <rPh sb="0" eb="2">
      <t>ムナカタ</t>
    </rPh>
    <rPh sb="2" eb="4">
      <t>シテン</t>
    </rPh>
    <phoneticPr fontId="14"/>
  </si>
  <si>
    <t>富士見ヶ丘支店</t>
    <rPh sb="0" eb="5">
      <t>フジミガオカ</t>
    </rPh>
    <rPh sb="5" eb="7">
      <t>シテン</t>
    </rPh>
    <phoneticPr fontId="14"/>
  </si>
  <si>
    <t>寒田支店</t>
    <rPh sb="0" eb="1">
      <t>サム</t>
    </rPh>
    <rPh sb="1" eb="2">
      <t>タ</t>
    </rPh>
    <rPh sb="2" eb="4">
      <t>シテン</t>
    </rPh>
    <phoneticPr fontId="14"/>
  </si>
  <si>
    <t>光吉支店</t>
    <rPh sb="0" eb="2">
      <t>ミツヨシ</t>
    </rPh>
    <rPh sb="2" eb="4">
      <t>シテン</t>
    </rPh>
    <phoneticPr fontId="14"/>
  </si>
  <si>
    <t>戸次支店</t>
    <rPh sb="0" eb="2">
      <t>ヘツギ</t>
    </rPh>
    <rPh sb="2" eb="4">
      <t>シテン</t>
    </rPh>
    <phoneticPr fontId="14"/>
  </si>
  <si>
    <t>わさだ支店</t>
    <rPh sb="3" eb="5">
      <t>シテン</t>
    </rPh>
    <phoneticPr fontId="14"/>
  </si>
  <si>
    <t>牧支店</t>
    <rPh sb="0" eb="1">
      <t>マキ</t>
    </rPh>
    <rPh sb="1" eb="3">
      <t>シテン</t>
    </rPh>
    <phoneticPr fontId="14"/>
  </si>
  <si>
    <t>東支店</t>
    <rPh sb="0" eb="3">
      <t>ヒガシシテン</t>
    </rPh>
    <phoneticPr fontId="14"/>
  </si>
  <si>
    <t>明野支店</t>
    <rPh sb="0" eb="2">
      <t>アケノ</t>
    </rPh>
    <rPh sb="2" eb="4">
      <t>シテン</t>
    </rPh>
    <phoneticPr fontId="14"/>
  </si>
  <si>
    <t>下郡支店</t>
    <rPh sb="0" eb="2">
      <t>シモゴオリ</t>
    </rPh>
    <rPh sb="2" eb="4">
      <t>シテン</t>
    </rPh>
    <phoneticPr fontId="14"/>
  </si>
  <si>
    <t>鶴崎支店</t>
    <rPh sb="0" eb="2">
      <t>ツルサキ</t>
    </rPh>
    <rPh sb="2" eb="4">
      <t>シテン</t>
    </rPh>
    <phoneticPr fontId="14"/>
  </si>
  <si>
    <t>鶴崎南支店</t>
    <rPh sb="0" eb="2">
      <t>ツルサキ</t>
    </rPh>
    <rPh sb="2" eb="3">
      <t>ミナミ</t>
    </rPh>
    <rPh sb="3" eb="5">
      <t>シテン</t>
    </rPh>
    <phoneticPr fontId="14"/>
  </si>
  <si>
    <t>大在支店</t>
    <rPh sb="0" eb="2">
      <t>オオザイ</t>
    </rPh>
    <rPh sb="2" eb="4">
      <t>シテン</t>
    </rPh>
    <phoneticPr fontId="14"/>
  </si>
  <si>
    <t>別府支店</t>
    <rPh sb="0" eb="2">
      <t>ベップ</t>
    </rPh>
    <rPh sb="2" eb="4">
      <t>シテン</t>
    </rPh>
    <phoneticPr fontId="14"/>
  </si>
  <si>
    <t>石垣支店</t>
    <rPh sb="0" eb="2">
      <t>イシガキ</t>
    </rPh>
    <rPh sb="2" eb="4">
      <t>シテン</t>
    </rPh>
    <phoneticPr fontId="14"/>
  </si>
  <si>
    <t>新別府支店</t>
    <rPh sb="0" eb="3">
      <t>シンベップ</t>
    </rPh>
    <rPh sb="3" eb="5">
      <t>シテン</t>
    </rPh>
    <phoneticPr fontId="14"/>
  </si>
  <si>
    <t>亀川支店</t>
    <rPh sb="0" eb="2">
      <t>カメガワ</t>
    </rPh>
    <rPh sb="2" eb="4">
      <t>シテン</t>
    </rPh>
    <phoneticPr fontId="14"/>
  </si>
  <si>
    <t>日出支店</t>
    <rPh sb="0" eb="2">
      <t>ヒジ</t>
    </rPh>
    <rPh sb="2" eb="4">
      <t>シテン</t>
    </rPh>
    <phoneticPr fontId="14"/>
  </si>
  <si>
    <t>杵築支店</t>
    <rPh sb="0" eb="4">
      <t>キツキシテン</t>
    </rPh>
    <phoneticPr fontId="14"/>
  </si>
  <si>
    <t>国東支店</t>
    <rPh sb="0" eb="2">
      <t>クニサキ</t>
    </rPh>
    <rPh sb="2" eb="4">
      <t>シテン</t>
    </rPh>
    <phoneticPr fontId="14"/>
  </si>
  <si>
    <t>佐伯支店</t>
    <rPh sb="0" eb="2">
      <t>サイキ</t>
    </rPh>
    <rPh sb="2" eb="4">
      <t>シテン</t>
    </rPh>
    <phoneticPr fontId="14"/>
  </si>
  <si>
    <t>津久見支店</t>
    <rPh sb="0" eb="3">
      <t>ツクミ</t>
    </rPh>
    <rPh sb="3" eb="5">
      <t>シテン</t>
    </rPh>
    <phoneticPr fontId="14"/>
  </si>
  <si>
    <t>臼杵支店</t>
    <rPh sb="0" eb="2">
      <t>ウスキ</t>
    </rPh>
    <rPh sb="2" eb="4">
      <t>シテン</t>
    </rPh>
    <phoneticPr fontId="14"/>
  </si>
  <si>
    <t>三重支店</t>
    <rPh sb="0" eb="2">
      <t>ミエ</t>
    </rPh>
    <rPh sb="2" eb="4">
      <t>シテン</t>
    </rPh>
    <phoneticPr fontId="14"/>
  </si>
  <si>
    <t>竹田支店</t>
    <rPh sb="0" eb="2">
      <t>タケタ</t>
    </rPh>
    <rPh sb="2" eb="4">
      <t>シテン</t>
    </rPh>
    <phoneticPr fontId="14"/>
  </si>
  <si>
    <t>日田支店</t>
    <rPh sb="0" eb="4">
      <t>ヒタシテン</t>
    </rPh>
    <phoneticPr fontId="14"/>
  </si>
  <si>
    <t>玖珠支店</t>
    <rPh sb="0" eb="2">
      <t>クス</t>
    </rPh>
    <rPh sb="2" eb="4">
      <t>シテン</t>
    </rPh>
    <phoneticPr fontId="14"/>
  </si>
  <si>
    <t>湯布院支店</t>
    <rPh sb="0" eb="5">
      <t>ユフインシテン</t>
    </rPh>
    <phoneticPr fontId="14"/>
  </si>
  <si>
    <t>中津支店</t>
    <rPh sb="0" eb="2">
      <t>ナカツ</t>
    </rPh>
    <rPh sb="2" eb="4">
      <t>シテン</t>
    </rPh>
    <phoneticPr fontId="14"/>
  </si>
  <si>
    <t>宇佐支店</t>
    <rPh sb="0" eb="4">
      <t>ウサシテン</t>
    </rPh>
    <phoneticPr fontId="14"/>
  </si>
  <si>
    <t>長洲支店</t>
    <rPh sb="0" eb="2">
      <t>ナガス</t>
    </rPh>
    <rPh sb="2" eb="4">
      <t>シテン</t>
    </rPh>
    <phoneticPr fontId="14"/>
  </si>
  <si>
    <t>高田支店</t>
    <rPh sb="0" eb="2">
      <t>タカダ</t>
    </rPh>
    <rPh sb="2" eb="4">
      <t>シテン</t>
    </rPh>
    <phoneticPr fontId="14"/>
  </si>
  <si>
    <t>福岡支店</t>
    <rPh sb="0" eb="2">
      <t>フクオカ</t>
    </rPh>
    <rPh sb="2" eb="4">
      <t>シテン</t>
    </rPh>
    <phoneticPr fontId="14"/>
  </si>
  <si>
    <t>北九州支店</t>
    <rPh sb="0" eb="3">
      <t>キタキュウシュウ</t>
    </rPh>
    <rPh sb="3" eb="5">
      <t>シテン</t>
    </rPh>
    <phoneticPr fontId="14"/>
  </si>
  <si>
    <t>熊本支店</t>
    <rPh sb="0" eb="2">
      <t>クマモト</t>
    </rPh>
    <rPh sb="2" eb="4">
      <t>シテン</t>
    </rPh>
    <phoneticPr fontId="14"/>
  </si>
  <si>
    <t>営 業 状 況 表</t>
    <phoneticPr fontId="4"/>
  </si>
  <si>
    <t>(</t>
    <phoneticPr fontId="4"/>
  </si>
  <si>
    <t>/</t>
    <phoneticPr fontId="4"/>
  </si>
  <si>
    <t>商　　　号</t>
    <rPh sb="0" eb="1">
      <t>ショウ</t>
    </rPh>
    <rPh sb="4" eb="5">
      <t>ゴウ</t>
    </rPh>
    <phoneticPr fontId="4"/>
  </si>
  <si>
    <t>(単位：</t>
    <rPh sb="1" eb="3">
      <t>タンイ</t>
    </rPh>
    <phoneticPr fontId="4"/>
  </si>
  <si>
    <t>千円</t>
    <rPh sb="0" eb="2">
      <t>センエン</t>
    </rPh>
    <phoneticPr fontId="4"/>
  </si>
  <si>
    <t>)</t>
    <phoneticPr fontId="4"/>
  </si>
  <si>
    <t>主　　要　　販　　売　　先</t>
    <rPh sb="0" eb="1">
      <t>シュ</t>
    </rPh>
    <rPh sb="3" eb="4">
      <t>ヨウ</t>
    </rPh>
    <rPh sb="6" eb="7">
      <t>ハン</t>
    </rPh>
    <rPh sb="9" eb="10">
      <t>バイ</t>
    </rPh>
    <rPh sb="12" eb="13">
      <t>サキ</t>
    </rPh>
    <phoneticPr fontId="4"/>
  </si>
  <si>
    <t>得　　意　　先　　名</t>
    <rPh sb="0" eb="1">
      <t>トク</t>
    </rPh>
    <rPh sb="3" eb="4">
      <t>イ</t>
    </rPh>
    <rPh sb="6" eb="7">
      <t>サキ</t>
    </rPh>
    <rPh sb="9" eb="10">
      <t>メイ</t>
    </rPh>
    <phoneticPr fontId="4"/>
  </si>
  <si>
    <t>所　　在　　地</t>
    <rPh sb="0" eb="1">
      <t>トコロ</t>
    </rPh>
    <rPh sb="3" eb="4">
      <t>ザイ</t>
    </rPh>
    <rPh sb="6" eb="7">
      <t>チ</t>
    </rPh>
    <phoneticPr fontId="4"/>
  </si>
  <si>
    <t>月　　別　　販　　売　　・　　仕　　入　　実　　績</t>
    <rPh sb="0" eb="1">
      <t>ツキ</t>
    </rPh>
    <rPh sb="3" eb="4">
      <t>ベツ</t>
    </rPh>
    <rPh sb="6" eb="7">
      <t>ハン</t>
    </rPh>
    <rPh sb="9" eb="10">
      <t>バイ</t>
    </rPh>
    <rPh sb="15" eb="16">
      <t>ツコウ</t>
    </rPh>
    <rPh sb="18" eb="19">
      <t>イリ</t>
    </rPh>
    <rPh sb="21" eb="22">
      <t>ジツ</t>
    </rPh>
    <rPh sb="24" eb="25">
      <t>ツムギ</t>
    </rPh>
    <phoneticPr fontId="4"/>
  </si>
  <si>
    <t>仕　入　・　販　売　回　収　条　件</t>
    <rPh sb="0" eb="1">
      <t>ツコウ</t>
    </rPh>
    <rPh sb="2" eb="3">
      <t>イリ</t>
    </rPh>
    <rPh sb="6" eb="7">
      <t>ハン</t>
    </rPh>
    <rPh sb="8" eb="9">
      <t>バイ</t>
    </rPh>
    <rPh sb="10" eb="11">
      <t>カイ</t>
    </rPh>
    <rPh sb="12" eb="13">
      <t>オサム</t>
    </rPh>
    <rPh sb="14" eb="15">
      <t>ジョウ</t>
    </rPh>
    <rPh sb="16" eb="17">
      <t>ケン</t>
    </rPh>
    <phoneticPr fontId="4"/>
  </si>
  <si>
    <t>銀行決定額</t>
    <rPh sb="0" eb="2">
      <t>ギンコウ</t>
    </rPh>
    <rPh sb="2" eb="4">
      <t>ケッテイ</t>
    </rPh>
    <rPh sb="4" eb="5">
      <t>ガク</t>
    </rPh>
    <phoneticPr fontId="4"/>
  </si>
  <si>
    <t>　　　　年　　月</t>
    <rPh sb="4" eb="5">
      <t>ネン</t>
    </rPh>
    <rPh sb="7" eb="8">
      <t>ツキ</t>
    </rPh>
    <phoneticPr fontId="4"/>
  </si>
  <si>
    <t>合   計 (A)</t>
    <rPh sb="0" eb="1">
      <t>ゴウ</t>
    </rPh>
    <rPh sb="4" eb="5">
      <t>ケイ</t>
    </rPh>
    <phoneticPr fontId="4"/>
  </si>
  <si>
    <t>現金比率</t>
    <rPh sb="0" eb="2">
      <t>ゲンキン</t>
    </rPh>
    <rPh sb="2" eb="4">
      <t>ヒリツ</t>
    </rPh>
    <phoneticPr fontId="4"/>
  </si>
  <si>
    <t>手形比率</t>
    <rPh sb="0" eb="2">
      <t>テガタ</t>
    </rPh>
    <rPh sb="2" eb="4">
      <t>ヒリツ</t>
    </rPh>
    <phoneticPr fontId="4"/>
  </si>
  <si>
    <t>手形サイト</t>
    <rPh sb="0" eb="2">
      <t>テガタ</t>
    </rPh>
    <phoneticPr fontId="4"/>
  </si>
  <si>
    <t>手形ピーク残</t>
    <rPh sb="0" eb="2">
      <t>テガタ</t>
    </rPh>
    <rPh sb="5" eb="6">
      <t>ザン</t>
    </rPh>
    <phoneticPr fontId="4"/>
  </si>
  <si>
    <t>その他</t>
    <rPh sb="2" eb="3">
      <t>タ</t>
    </rPh>
    <phoneticPr fontId="4"/>
  </si>
  <si>
    <t>先</t>
    <rPh sb="0" eb="1">
      <t>サキ</t>
    </rPh>
    <phoneticPr fontId="4"/>
  </si>
  <si>
    <t>合　　計</t>
    <rPh sb="0" eb="1">
      <t>ゴウ</t>
    </rPh>
    <rPh sb="3" eb="4">
      <t>ケイ</t>
    </rPh>
    <phoneticPr fontId="4"/>
  </si>
  <si>
    <t>主　要　仕　入　先</t>
    <rPh sb="0" eb="1">
      <t>シュ</t>
    </rPh>
    <rPh sb="2" eb="3">
      <t>ヨウ</t>
    </rPh>
    <rPh sb="4" eb="5">
      <t>ツコウ</t>
    </rPh>
    <rPh sb="6" eb="7">
      <t>イリ</t>
    </rPh>
    <rPh sb="8" eb="9">
      <t>サキ</t>
    </rPh>
    <phoneticPr fontId="4"/>
  </si>
  <si>
    <t>◎主要品目別仕入実績</t>
    <rPh sb="1" eb="3">
      <t>シュヨウ</t>
    </rPh>
    <rPh sb="3" eb="5">
      <t>ヒンモク</t>
    </rPh>
    <rPh sb="5" eb="6">
      <t>ベツ</t>
    </rPh>
    <rPh sb="6" eb="8">
      <t>シイレ</t>
    </rPh>
    <rPh sb="8" eb="10">
      <t>ジッセキ</t>
    </rPh>
    <phoneticPr fontId="4"/>
  </si>
  <si>
    <t>仕入状況</t>
    <rPh sb="0" eb="2">
      <t>シイレ</t>
    </rPh>
    <rPh sb="2" eb="4">
      <t>ジョウキョウ</t>
    </rPh>
    <phoneticPr fontId="4"/>
  </si>
  <si>
    <t>(毎月</t>
    <rPh sb="1" eb="3">
      <t>マイツキ</t>
    </rPh>
    <phoneticPr fontId="4"/>
  </si>
  <si>
    <t>日締切</t>
    <rPh sb="0" eb="1">
      <t>ニチ</t>
    </rPh>
    <rPh sb="1" eb="3">
      <t>シメキリ</t>
    </rPh>
    <phoneticPr fontId="4"/>
  </si>
  <si>
    <t>当月</t>
    <rPh sb="0" eb="2">
      <t>トウゲツ</t>
    </rPh>
    <phoneticPr fontId="4"/>
  </si>
  <si>
    <t>日支払）</t>
    <rPh sb="0" eb="1">
      <t>ニチ</t>
    </rPh>
    <rPh sb="1" eb="3">
      <t>シハライ</t>
    </rPh>
    <phoneticPr fontId="4"/>
  </si>
  <si>
    <t>◎主要品目別生産実績</t>
    <rPh sb="1" eb="3">
      <t>シュヨウ</t>
    </rPh>
    <rPh sb="3" eb="5">
      <t>ヒンモク</t>
    </rPh>
    <rPh sb="5" eb="6">
      <t>ベツ</t>
    </rPh>
    <rPh sb="6" eb="8">
      <t>セイサン</t>
    </rPh>
    <rPh sb="8" eb="10">
      <t>ジッセキ</t>
    </rPh>
    <phoneticPr fontId="4"/>
  </si>
  <si>
    <t>販売状況</t>
    <rPh sb="0" eb="2">
      <t>ハンバイ</t>
    </rPh>
    <rPh sb="2" eb="4">
      <t>ジョウキョウ</t>
    </rPh>
    <phoneticPr fontId="4"/>
  </si>
  <si>
    <t>日回収）</t>
    <rPh sb="0" eb="1">
      <t>ニチ</t>
    </rPh>
    <rPh sb="1" eb="3">
      <t>カイシュウ</t>
    </rPh>
    <phoneticPr fontId="4"/>
  </si>
  <si>
    <t>翌月</t>
    <rPh sb="0" eb="2">
      <t>ヨクゲツ</t>
    </rPh>
    <phoneticPr fontId="4"/>
  </si>
  <si>
    <t>月</t>
    <rPh sb="0" eb="1">
      <t>ツキ</t>
    </rPh>
    <phoneticPr fontId="4"/>
  </si>
  <si>
    <t>比　　率</t>
    <rPh sb="0" eb="1">
      <t>ヒ</t>
    </rPh>
    <rPh sb="3" eb="4">
      <t>リツ</t>
    </rPh>
    <phoneticPr fontId="4"/>
  </si>
  <si>
    <t>品名</t>
    <rPh sb="0" eb="2">
      <t>ヒンメイ</t>
    </rPh>
    <phoneticPr fontId="4"/>
  </si>
  <si>
    <t>※ 手形ピーク残</t>
    <rPh sb="2" eb="4">
      <t>テガタ</t>
    </rPh>
    <rPh sb="7" eb="8">
      <t>ザン</t>
    </rPh>
    <phoneticPr fontId="4"/>
  </si>
  <si>
    <t>%</t>
    <phoneticPr fontId="4"/>
  </si>
  <si>
    <t>合計（A)</t>
    <rPh sb="0" eb="2">
      <t>ゴウケイ</t>
    </rPh>
    <phoneticPr fontId="4"/>
  </si>
  <si>
    <t>(1ヶ月平均）</t>
    <rPh sb="3" eb="4">
      <t>ゲツ</t>
    </rPh>
    <rPh sb="4" eb="6">
      <t>ヘイキン</t>
    </rPh>
    <phoneticPr fontId="4"/>
  </si>
  <si>
    <t>×</t>
    <phoneticPr fontId="4"/>
  </si>
  <si>
    <t>30日</t>
    <rPh sb="2" eb="3">
      <t>ニチ</t>
    </rPh>
    <phoneticPr fontId="4"/>
  </si>
  <si>
    <t>百万円</t>
    <rPh sb="0" eb="3">
      <t>ヒャクマンエン</t>
    </rPh>
    <phoneticPr fontId="4"/>
  </si>
  <si>
    <t>資金繰表</t>
    <rPh sb="0" eb="2">
      <t>シキン</t>
    </rPh>
    <rPh sb="2" eb="3">
      <t>グ</t>
    </rPh>
    <rPh sb="3" eb="4">
      <t>ヒョウ</t>
    </rPh>
    <phoneticPr fontId="4"/>
  </si>
  <si>
    <t xml:space="preserve">（ </t>
    <phoneticPr fontId="4"/>
  </si>
  <si>
    <t>作 成 ）</t>
    <rPh sb="0" eb="1">
      <t>サク</t>
    </rPh>
    <rPh sb="2" eb="3">
      <t>シゲル</t>
    </rPh>
    <phoneticPr fontId="4"/>
  </si>
  <si>
    <t>債務者名：</t>
    <rPh sb="0" eb="3">
      <t>サイムシャ</t>
    </rPh>
    <rPh sb="3" eb="4">
      <t>メイ</t>
    </rPh>
    <phoneticPr fontId="4"/>
  </si>
  <si>
    <t>(単位：千円)</t>
    <rPh sb="1" eb="3">
      <t>タンイ</t>
    </rPh>
    <rPh sb="4" eb="6">
      <t>センエン</t>
    </rPh>
    <phoneticPr fontId="4"/>
  </si>
  <si>
    <t>　　　　　　　　　　　　　　　　　 　月</t>
    <rPh sb="19" eb="20">
      <t>ツキ</t>
    </rPh>
    <phoneticPr fontId="4"/>
  </si>
  <si>
    <t>実績</t>
    <rPh sb="0" eb="2">
      <t>ジッセキ</t>
    </rPh>
    <phoneticPr fontId="4"/>
  </si>
  <si>
    <t>予想</t>
    <rPh sb="0" eb="2">
      <t>ヨソウ</t>
    </rPh>
    <phoneticPr fontId="4"/>
  </si>
  <si>
    <t>備考</t>
    <rPh sb="0" eb="2">
      <t>ビコウ</t>
    </rPh>
    <phoneticPr fontId="4"/>
  </si>
  <si>
    <t xml:space="preserve"> 項目</t>
    <rPh sb="1" eb="3">
      <t>コウモク</t>
    </rPh>
    <phoneticPr fontId="4"/>
  </si>
  <si>
    <t>合　計</t>
    <rPh sb="0" eb="1">
      <t>ゴウ</t>
    </rPh>
    <rPh sb="2" eb="3">
      <t>ケイ</t>
    </rPh>
    <phoneticPr fontId="4"/>
  </si>
  <si>
    <t>参　考　事　項</t>
    <rPh sb="0" eb="1">
      <t>サン</t>
    </rPh>
    <rPh sb="2" eb="3">
      <t>コウ</t>
    </rPh>
    <rPh sb="4" eb="5">
      <t>コト</t>
    </rPh>
    <rPh sb="6" eb="7">
      <t>コウ</t>
    </rPh>
    <phoneticPr fontId="4"/>
  </si>
  <si>
    <t>売上高（月中）</t>
    <rPh sb="0" eb="2">
      <t>ウリアゲ</t>
    </rPh>
    <rPh sb="2" eb="3">
      <t>ダカ</t>
    </rPh>
    <rPh sb="4" eb="6">
      <t>ツキナカ</t>
    </rPh>
    <phoneticPr fontId="4"/>
  </si>
  <si>
    <t>仕入高（月中）</t>
    <rPh sb="0" eb="2">
      <t>シイレ</t>
    </rPh>
    <rPh sb="2" eb="3">
      <t>ダカ</t>
    </rPh>
    <rPh sb="4" eb="6">
      <t>ツキナカ</t>
    </rPh>
    <phoneticPr fontId="4"/>
  </si>
  <si>
    <t>支払手形の振出高（月中）</t>
    <rPh sb="0" eb="2">
      <t>シハライ</t>
    </rPh>
    <rPh sb="2" eb="4">
      <t>テガタ</t>
    </rPh>
    <rPh sb="5" eb="7">
      <t>フリダシ</t>
    </rPh>
    <rPh sb="7" eb="8">
      <t>タカ</t>
    </rPh>
    <rPh sb="9" eb="11">
      <t>ツキナカ</t>
    </rPh>
    <phoneticPr fontId="4"/>
  </si>
  <si>
    <t>主要残高</t>
    <rPh sb="0" eb="1">
      <t>シュ</t>
    </rPh>
    <rPh sb="1" eb="2">
      <t>ヨウ</t>
    </rPh>
    <rPh sb="2" eb="3">
      <t>ザン</t>
    </rPh>
    <rPh sb="3" eb="4">
      <t>コウ</t>
    </rPh>
    <phoneticPr fontId="4"/>
  </si>
  <si>
    <t>支払手形</t>
    <rPh sb="0" eb="2">
      <t>シハライ</t>
    </rPh>
    <rPh sb="2" eb="4">
      <t>テガタ</t>
    </rPh>
    <phoneticPr fontId="4"/>
  </si>
  <si>
    <t>受取手形</t>
    <rPh sb="0" eb="2">
      <t>ウケトリ</t>
    </rPh>
    <rPh sb="2" eb="4">
      <t>テガタ</t>
    </rPh>
    <phoneticPr fontId="4"/>
  </si>
  <si>
    <t>買掛金</t>
    <rPh sb="0" eb="3">
      <t>カイカケキン</t>
    </rPh>
    <phoneticPr fontId="4"/>
  </si>
  <si>
    <t>売掛金</t>
    <rPh sb="0" eb="2">
      <t>ウリカケ</t>
    </rPh>
    <rPh sb="2" eb="3">
      <t>キン</t>
    </rPh>
    <phoneticPr fontId="4"/>
  </si>
  <si>
    <t>在庫</t>
    <rPh sb="0" eb="2">
      <t>ザイコ</t>
    </rPh>
    <phoneticPr fontId="4"/>
  </si>
  <si>
    <t>正常運転資金</t>
    <rPh sb="0" eb="2">
      <t>セイジョウ</t>
    </rPh>
    <rPh sb="2" eb="4">
      <t>ウンテン</t>
    </rPh>
    <rPh sb="4" eb="6">
      <t>シキン</t>
    </rPh>
    <phoneticPr fontId="4"/>
  </si>
  <si>
    <t>前月繰越金A</t>
    <rPh sb="0" eb="2">
      <t>ゼンゲツ</t>
    </rPh>
    <rPh sb="2" eb="4">
      <t>クリコシ</t>
    </rPh>
    <rPh sb="4" eb="5">
      <t>キン</t>
    </rPh>
    <phoneticPr fontId="4"/>
  </si>
  <si>
    <t>現金収入</t>
    <rPh sb="0" eb="2">
      <t>ゲンキン</t>
    </rPh>
    <rPh sb="2" eb="4">
      <t>シュウニュウ</t>
    </rPh>
    <phoneticPr fontId="4"/>
  </si>
  <si>
    <t>売上及び売掛金回収</t>
    <rPh sb="0" eb="2">
      <t>ウリアゲ</t>
    </rPh>
    <rPh sb="2" eb="3">
      <t>オヨ</t>
    </rPh>
    <rPh sb="4" eb="6">
      <t>ウリカケ</t>
    </rPh>
    <rPh sb="6" eb="7">
      <t>キン</t>
    </rPh>
    <rPh sb="7" eb="9">
      <t>カイシュウ</t>
    </rPh>
    <phoneticPr fontId="4"/>
  </si>
  <si>
    <t>前渡金</t>
    <rPh sb="0" eb="3">
      <t>ゼントキン</t>
    </rPh>
    <phoneticPr fontId="4"/>
  </si>
  <si>
    <t>取立手形入金</t>
    <rPh sb="0" eb="2">
      <t>トリタテ</t>
    </rPh>
    <rPh sb="2" eb="4">
      <t>テガタ</t>
    </rPh>
    <rPh sb="4" eb="6">
      <t>ニュウキン</t>
    </rPh>
    <phoneticPr fontId="4"/>
  </si>
  <si>
    <t>割引手形</t>
    <rPh sb="0" eb="2">
      <t>ワリビキ</t>
    </rPh>
    <rPh sb="2" eb="4">
      <t>テガタ</t>
    </rPh>
    <phoneticPr fontId="4"/>
  </si>
  <si>
    <t>計B</t>
    <rPh sb="0" eb="1">
      <t>ケイ</t>
    </rPh>
    <phoneticPr fontId="4"/>
  </si>
  <si>
    <t>月中手形受入高</t>
    <rPh sb="0" eb="2">
      <t>ツキナカ</t>
    </rPh>
    <rPh sb="2" eb="4">
      <t>テガタ</t>
    </rPh>
    <rPh sb="4" eb="6">
      <t>ウケイレ</t>
    </rPh>
    <rPh sb="6" eb="7">
      <t>ダカ</t>
    </rPh>
    <phoneticPr fontId="4"/>
  </si>
  <si>
    <t>現金支出</t>
    <rPh sb="0" eb="1">
      <t>ウツツ</t>
    </rPh>
    <rPh sb="1" eb="2">
      <t>キン</t>
    </rPh>
    <rPh sb="2" eb="4">
      <t>シシュツ</t>
    </rPh>
    <phoneticPr fontId="4"/>
  </si>
  <si>
    <t>仕入及買掛金支払</t>
    <rPh sb="0" eb="2">
      <t>シイレ</t>
    </rPh>
    <rPh sb="2" eb="3">
      <t>オヨ</t>
    </rPh>
    <rPh sb="3" eb="6">
      <t>カイカケキン</t>
    </rPh>
    <rPh sb="6" eb="8">
      <t>シハライ</t>
    </rPh>
    <phoneticPr fontId="4"/>
  </si>
  <si>
    <t>支払手形決済</t>
    <rPh sb="0" eb="2">
      <t>シハライ</t>
    </rPh>
    <rPh sb="2" eb="4">
      <t>テガタ</t>
    </rPh>
    <rPh sb="4" eb="6">
      <t>ケッサイ</t>
    </rPh>
    <phoneticPr fontId="4"/>
  </si>
  <si>
    <t>外注費</t>
    <rPh sb="0" eb="3">
      <t>ガイチュウヒ</t>
    </rPh>
    <phoneticPr fontId="4"/>
  </si>
  <si>
    <t>人件費</t>
    <rPh sb="0" eb="3">
      <t>ジンケンヒ</t>
    </rPh>
    <phoneticPr fontId="4"/>
  </si>
  <si>
    <t>その他諸経費</t>
    <rPh sb="2" eb="3">
      <t>タ</t>
    </rPh>
    <rPh sb="3" eb="6">
      <t>ショケイヒ</t>
    </rPh>
    <phoneticPr fontId="4"/>
  </si>
  <si>
    <t>支払利息割引料</t>
    <rPh sb="0" eb="2">
      <t>シハライ</t>
    </rPh>
    <rPh sb="2" eb="4">
      <t>リソク</t>
    </rPh>
    <rPh sb="4" eb="6">
      <t>ワリビキ</t>
    </rPh>
    <rPh sb="6" eb="7">
      <t>リョウ</t>
    </rPh>
    <phoneticPr fontId="4"/>
  </si>
  <si>
    <t>前払金</t>
    <rPh sb="0" eb="2">
      <t>マエバラ</t>
    </rPh>
    <rPh sb="2" eb="3">
      <t>キン</t>
    </rPh>
    <phoneticPr fontId="4"/>
  </si>
  <si>
    <t>計C</t>
    <rPh sb="0" eb="1">
      <t>ケイ</t>
    </rPh>
    <phoneticPr fontId="4"/>
  </si>
  <si>
    <t>現金収支（Ｂ－Ｃ）＝Ｄ</t>
    <rPh sb="0" eb="2">
      <t>ゲンキン</t>
    </rPh>
    <rPh sb="2" eb="4">
      <t>シュウシ</t>
    </rPh>
    <phoneticPr fontId="4"/>
  </si>
  <si>
    <t>その他支出</t>
    <rPh sb="2" eb="3">
      <t>タ</t>
    </rPh>
    <rPh sb="3" eb="5">
      <t>シシュツ</t>
    </rPh>
    <phoneticPr fontId="4"/>
  </si>
  <si>
    <t>当行長期借入返済</t>
    <rPh sb="0" eb="1">
      <t>トウ</t>
    </rPh>
    <rPh sb="1" eb="2">
      <t>コウ</t>
    </rPh>
    <rPh sb="2" eb="4">
      <t>チョウキ</t>
    </rPh>
    <rPh sb="4" eb="6">
      <t>カリイレ</t>
    </rPh>
    <rPh sb="6" eb="8">
      <t>ヘンサイ</t>
    </rPh>
    <phoneticPr fontId="4"/>
  </si>
  <si>
    <t>他行長期借入返済</t>
    <rPh sb="0" eb="2">
      <t>タコウ</t>
    </rPh>
    <rPh sb="2" eb="4">
      <t>チョウキ</t>
    </rPh>
    <rPh sb="4" eb="6">
      <t>カリイレ</t>
    </rPh>
    <rPh sb="6" eb="8">
      <t>ヘンサイ</t>
    </rPh>
    <phoneticPr fontId="4"/>
  </si>
  <si>
    <t>当行短期借入返済</t>
    <rPh sb="0" eb="1">
      <t>トウ</t>
    </rPh>
    <rPh sb="1" eb="2">
      <t>コウ</t>
    </rPh>
    <rPh sb="2" eb="4">
      <t>タンキ</t>
    </rPh>
    <rPh sb="4" eb="6">
      <t>カリイレ</t>
    </rPh>
    <rPh sb="6" eb="8">
      <t>ヘンサイ</t>
    </rPh>
    <phoneticPr fontId="4"/>
  </si>
  <si>
    <t>他行短期借入返済</t>
    <rPh sb="0" eb="2">
      <t>タコウ</t>
    </rPh>
    <rPh sb="2" eb="4">
      <t>タンキ</t>
    </rPh>
    <rPh sb="4" eb="6">
      <t>カリイレ</t>
    </rPh>
    <rPh sb="6" eb="8">
      <t>ヘンサイ</t>
    </rPh>
    <phoneticPr fontId="4"/>
  </si>
  <si>
    <t>積立金</t>
    <rPh sb="0" eb="2">
      <t>ツミタテ</t>
    </rPh>
    <rPh sb="2" eb="3">
      <t>キン</t>
    </rPh>
    <phoneticPr fontId="4"/>
  </si>
  <si>
    <t>長期未払金</t>
    <rPh sb="0" eb="2">
      <t>チョウキ</t>
    </rPh>
    <rPh sb="2" eb="4">
      <t>ミバラ</t>
    </rPh>
    <rPh sb="4" eb="5">
      <t>キン</t>
    </rPh>
    <phoneticPr fontId="4"/>
  </si>
  <si>
    <t>計Ｅ</t>
    <rPh sb="0" eb="1">
      <t>ケイ</t>
    </rPh>
    <phoneticPr fontId="4"/>
  </si>
  <si>
    <t>差引過不足（A+ D-Ｅ ) = Ｆ</t>
    <rPh sb="0" eb="2">
      <t>サシヒキ</t>
    </rPh>
    <rPh sb="2" eb="5">
      <t>カブソク</t>
    </rPh>
    <phoneticPr fontId="4"/>
  </si>
  <si>
    <t>資金調達</t>
    <rPh sb="0" eb="2">
      <t>シキン</t>
    </rPh>
    <rPh sb="2" eb="4">
      <t>チョウタツ</t>
    </rPh>
    <phoneticPr fontId="4"/>
  </si>
  <si>
    <t>資産売却</t>
    <rPh sb="0" eb="2">
      <t>シサン</t>
    </rPh>
    <rPh sb="2" eb="4">
      <t>バイキャク</t>
    </rPh>
    <phoneticPr fontId="4"/>
  </si>
  <si>
    <t>借入金</t>
    <rPh sb="0" eb="2">
      <t>カリイレ</t>
    </rPh>
    <rPh sb="2" eb="3">
      <t>キン</t>
    </rPh>
    <phoneticPr fontId="4"/>
  </si>
  <si>
    <t>うち当行申込</t>
    <rPh sb="2" eb="4">
      <t>トウコウ</t>
    </rPh>
    <rPh sb="4" eb="6">
      <t>モウシコミ</t>
    </rPh>
    <phoneticPr fontId="4"/>
  </si>
  <si>
    <t>メイン（　 　  　）</t>
    <phoneticPr fontId="4"/>
  </si>
  <si>
    <t>その他（　　　 　）</t>
    <rPh sb="2" eb="3">
      <t>タ</t>
    </rPh>
    <phoneticPr fontId="4"/>
  </si>
  <si>
    <t>計Ｇ</t>
    <rPh sb="0" eb="1">
      <t>ケイ</t>
    </rPh>
    <phoneticPr fontId="4"/>
  </si>
  <si>
    <t>翌月繰越金（Ｆ + Ｇ )</t>
    <rPh sb="0" eb="2">
      <t>ヨクゲツ</t>
    </rPh>
    <rPh sb="2" eb="4">
      <t>クリコシ</t>
    </rPh>
    <rPh sb="4" eb="5">
      <t>キン</t>
    </rPh>
    <phoneticPr fontId="4"/>
  </si>
  <si>
    <t>(単位：百万円)</t>
    <rPh sb="1" eb="3">
      <t>タンイ</t>
    </rPh>
    <rPh sb="4" eb="5">
      <t>ヒャク</t>
    </rPh>
    <rPh sb="5" eb="7">
      <t>マンエン</t>
    </rPh>
    <phoneticPr fontId="4"/>
  </si>
  <si>
    <t>現金売上</t>
    <rPh sb="0" eb="2">
      <t>ゲンキン</t>
    </rPh>
    <rPh sb="2" eb="4">
      <t>ウリアゲ</t>
    </rPh>
    <phoneticPr fontId="4"/>
  </si>
  <si>
    <t>売掛金回収</t>
    <rPh sb="0" eb="3">
      <t>ウリカケキン</t>
    </rPh>
    <rPh sb="3" eb="5">
      <t>カイシュウ</t>
    </rPh>
    <phoneticPr fontId="4"/>
  </si>
  <si>
    <t>前渡金</t>
    <rPh sb="0" eb="3">
      <t>ゼントキンキン</t>
    </rPh>
    <phoneticPr fontId="4"/>
  </si>
  <si>
    <t>その他収入</t>
    <rPh sb="2" eb="3">
      <t>タ</t>
    </rPh>
    <rPh sb="3" eb="5">
      <t>シュウニュウ</t>
    </rPh>
    <phoneticPr fontId="4"/>
  </si>
  <si>
    <t>現金仕入</t>
    <rPh sb="0" eb="2">
      <t>ゲンキン</t>
    </rPh>
    <rPh sb="2" eb="4">
      <t>シイレ</t>
    </rPh>
    <phoneticPr fontId="4"/>
  </si>
  <si>
    <t>買掛金支払</t>
    <rPh sb="0" eb="3">
      <t>カイカケキン</t>
    </rPh>
    <rPh sb="3" eb="5">
      <t>シハライ</t>
    </rPh>
    <phoneticPr fontId="4"/>
  </si>
  <si>
    <t>借入金返済等</t>
    <rPh sb="0" eb="3">
      <t>カリイレキン</t>
    </rPh>
    <rPh sb="3" eb="5">
      <t>ヘンサイ</t>
    </rPh>
    <rPh sb="5" eb="6">
      <t>トウ</t>
    </rPh>
    <phoneticPr fontId="4"/>
  </si>
  <si>
    <t>(単位：百万円)</t>
    <rPh sb="1" eb="3">
      <t>タンイ</t>
    </rPh>
    <rPh sb="4" eb="7">
      <t>ヒャクマンエン</t>
    </rPh>
    <phoneticPr fontId="4"/>
  </si>
  <si>
    <t>入力シート（収入・支出・返済等）</t>
    <rPh sb="0" eb="2">
      <t>ニュウリョク</t>
    </rPh>
    <rPh sb="6" eb="8">
      <t>シュウニュウ</t>
    </rPh>
    <rPh sb="9" eb="11">
      <t>シシュツ</t>
    </rPh>
    <rPh sb="12" eb="15">
      <t>ヘンサイトウ</t>
    </rPh>
    <phoneticPr fontId="4"/>
  </si>
  <si>
    <t>内容</t>
    <rPh sb="0" eb="2">
      <t>ナイヨウ</t>
    </rPh>
    <phoneticPr fontId="4"/>
  </si>
  <si>
    <t>概要</t>
    <rPh sb="0" eb="2">
      <t>ガイヨウ</t>
    </rPh>
    <phoneticPr fontId="4"/>
  </si>
  <si>
    <t>金額（千円）</t>
    <rPh sb="0" eb="2">
      <t>キンガク</t>
    </rPh>
    <rPh sb="3" eb="5">
      <t>センエン</t>
    </rPh>
    <phoneticPr fontId="4"/>
  </si>
  <si>
    <t>金融機関</t>
    <rPh sb="0" eb="4">
      <t>キンユウキカン</t>
    </rPh>
    <phoneticPr fontId="4"/>
  </si>
  <si>
    <t>短期借入返済額</t>
    <rPh sb="0" eb="2">
      <t>タンキ</t>
    </rPh>
    <rPh sb="2" eb="4">
      <t>カリイレ</t>
    </rPh>
    <rPh sb="4" eb="7">
      <t>ヘンサイガク</t>
    </rPh>
    <phoneticPr fontId="4"/>
  </si>
  <si>
    <t>長期借入返済額</t>
    <rPh sb="0" eb="4">
      <t>チョウキカリイレ</t>
    </rPh>
    <rPh sb="4" eb="7">
      <t>ヘンサイガク</t>
    </rPh>
    <phoneticPr fontId="4"/>
  </si>
  <si>
    <t>合計</t>
    <rPh sb="0" eb="2">
      <t>ゴウケイ</t>
    </rPh>
    <phoneticPr fontId="4"/>
  </si>
  <si>
    <t>①</t>
    <phoneticPr fontId="4"/>
  </si>
  <si>
    <t>豊和銀行</t>
    <rPh sb="0" eb="4">
      <t>ホウワギンコウ</t>
    </rPh>
    <phoneticPr fontId="4"/>
  </si>
  <si>
    <t>②</t>
    <phoneticPr fontId="4"/>
  </si>
  <si>
    <t>③</t>
    <phoneticPr fontId="4"/>
  </si>
  <si>
    <t>④</t>
    <phoneticPr fontId="4"/>
  </si>
  <si>
    <t>⑤</t>
    <phoneticPr fontId="4"/>
  </si>
  <si>
    <t>⑥</t>
    <phoneticPr fontId="4"/>
  </si>
  <si>
    <t>金 融 機 関 取 引 明 細 表</t>
    <rPh sb="0" eb="1">
      <t>キン</t>
    </rPh>
    <rPh sb="2" eb="3">
      <t>ユウ</t>
    </rPh>
    <rPh sb="4" eb="5">
      <t>キ</t>
    </rPh>
    <rPh sb="6" eb="7">
      <t>セキ</t>
    </rPh>
    <rPh sb="8" eb="9">
      <t>トリ</t>
    </rPh>
    <rPh sb="10" eb="11">
      <t>イン</t>
    </rPh>
    <rPh sb="12" eb="13">
      <t>メイ</t>
    </rPh>
    <rPh sb="14" eb="15">
      <t>ホソ</t>
    </rPh>
    <rPh sb="16" eb="17">
      <t>ヒョウ</t>
    </rPh>
    <phoneticPr fontId="4"/>
  </si>
  <si>
    <t>現在)</t>
    <phoneticPr fontId="4"/>
  </si>
  <si>
    <t>支店名：</t>
    <phoneticPr fontId="4"/>
  </si>
  <si>
    <t>(単位：千円・％)</t>
    <rPh sb="1" eb="3">
      <t>タンイ</t>
    </rPh>
    <rPh sb="4" eb="6">
      <t>センエン</t>
    </rPh>
    <phoneticPr fontId="4"/>
  </si>
  <si>
    <t>金融機関/支店名</t>
    <rPh sb="0" eb="2">
      <t>キンユウ</t>
    </rPh>
    <rPh sb="2" eb="4">
      <t>キカン</t>
    </rPh>
    <rPh sb="5" eb="7">
      <t>シテン</t>
    </rPh>
    <rPh sb="7" eb="8">
      <t>メイ</t>
    </rPh>
    <phoneticPr fontId="4"/>
  </si>
  <si>
    <t>預金</t>
    <rPh sb="0" eb="2">
      <t>ヨキン</t>
    </rPh>
    <phoneticPr fontId="4"/>
  </si>
  <si>
    <t>保全</t>
    <rPh sb="0" eb="2">
      <t>ホゼン</t>
    </rPh>
    <phoneticPr fontId="4"/>
  </si>
  <si>
    <t>要求払</t>
    <rPh sb="0" eb="2">
      <t>ヨウキュウ</t>
    </rPh>
    <rPh sb="2" eb="3">
      <t>バラ</t>
    </rPh>
    <phoneticPr fontId="4"/>
  </si>
  <si>
    <t>定期性</t>
    <rPh sb="0" eb="3">
      <t>テイキセイ</t>
    </rPh>
    <phoneticPr fontId="4"/>
  </si>
  <si>
    <t>預金合計(A)</t>
    <rPh sb="0" eb="2">
      <t>ヨキン</t>
    </rPh>
    <rPh sb="2" eb="4">
      <t>ゴウケイ</t>
    </rPh>
    <phoneticPr fontId="4"/>
  </si>
  <si>
    <t>レート</t>
    <phoneticPr fontId="4"/>
  </si>
  <si>
    <t>借入金合計(B)</t>
    <rPh sb="0" eb="2">
      <t>カリイレ</t>
    </rPh>
    <rPh sb="2" eb="3">
      <t>キン</t>
    </rPh>
    <rPh sb="3" eb="5">
      <t>ゴウケイ</t>
    </rPh>
    <phoneticPr fontId="4"/>
  </si>
  <si>
    <t>毎月償還額</t>
    <rPh sb="0" eb="2">
      <t>マイツキ</t>
    </rPh>
    <rPh sb="2" eb="4">
      <t>ショウカン</t>
    </rPh>
    <rPh sb="4" eb="5">
      <t>ガク</t>
    </rPh>
    <phoneticPr fontId="4"/>
  </si>
  <si>
    <t>預貸率(A)/(B)</t>
    <rPh sb="0" eb="1">
      <t>ヨ</t>
    </rPh>
    <rPh sb="1" eb="2">
      <t>タイ</t>
    </rPh>
    <rPh sb="2" eb="3">
      <t>リツ</t>
    </rPh>
    <phoneticPr fontId="4"/>
  </si>
  <si>
    <t>シェア</t>
    <phoneticPr fontId="4"/>
  </si>
  <si>
    <t>保証付</t>
    <rPh sb="0" eb="2">
      <t>ホショウ</t>
    </rPh>
    <rPh sb="2" eb="3">
      <t>ツキ</t>
    </rPh>
    <phoneticPr fontId="4"/>
  </si>
  <si>
    <t>有価証券等</t>
    <rPh sb="0" eb="2">
      <t>ユウカ</t>
    </rPh>
    <rPh sb="2" eb="5">
      <t>ショウケントウ</t>
    </rPh>
    <phoneticPr fontId="4"/>
  </si>
  <si>
    <t>処分可能見込額</t>
    <rPh sb="0" eb="2">
      <t>ショブン</t>
    </rPh>
    <rPh sb="2" eb="4">
      <t>カノウ</t>
    </rPh>
    <rPh sb="4" eb="6">
      <t>ミコミ</t>
    </rPh>
    <rPh sb="6" eb="7">
      <t>ガク</t>
    </rPh>
    <phoneticPr fontId="4"/>
  </si>
  <si>
    <t>保全計（C)</t>
    <rPh sb="0" eb="2">
      <t>ホゼン</t>
    </rPh>
    <rPh sb="2" eb="3">
      <t>ケイ</t>
    </rPh>
    <phoneticPr fontId="4"/>
  </si>
  <si>
    <t>保全率　　　　　　　　　　　　　　　　　（C)/(A)</t>
    <rPh sb="0" eb="2">
      <t>ホゼン</t>
    </rPh>
    <rPh sb="2" eb="3">
      <t>リツ</t>
    </rPh>
    <phoneticPr fontId="4"/>
  </si>
  <si>
    <t>当座貸越（残）</t>
    <rPh sb="0" eb="2">
      <t>トウザ</t>
    </rPh>
    <rPh sb="2" eb="4">
      <t>カシコシ</t>
    </rPh>
    <rPh sb="5" eb="6">
      <t>ザン</t>
    </rPh>
    <phoneticPr fontId="4"/>
  </si>
  <si>
    <t>手形貸付</t>
    <rPh sb="0" eb="2">
      <t>テガタ</t>
    </rPh>
    <rPh sb="2" eb="4">
      <t>カシツケ</t>
    </rPh>
    <phoneticPr fontId="4"/>
  </si>
  <si>
    <t>長期借入金　　（支承含）</t>
    <rPh sb="0" eb="2">
      <t>チョウキ</t>
    </rPh>
    <rPh sb="2" eb="4">
      <t>カリイレ</t>
    </rPh>
    <rPh sb="4" eb="5">
      <t>キン</t>
    </rPh>
    <rPh sb="8" eb="9">
      <t>ササ</t>
    </rPh>
    <rPh sb="9" eb="10">
      <t>ウケタマワ</t>
    </rPh>
    <rPh sb="10" eb="11">
      <t>フク</t>
    </rPh>
    <phoneticPr fontId="4"/>
  </si>
  <si>
    <t>割引手形枠</t>
    <rPh sb="0" eb="2">
      <t>ワリビキ</t>
    </rPh>
    <rPh sb="2" eb="4">
      <t>テガタ</t>
    </rPh>
    <rPh sb="4" eb="5">
      <t>ワク</t>
    </rPh>
    <phoneticPr fontId="4"/>
  </si>
  <si>
    <t>当貸枠</t>
    <rPh sb="0" eb="1">
      <t>トウ</t>
    </rPh>
    <rPh sb="1" eb="2">
      <t>ガ</t>
    </rPh>
    <rPh sb="2" eb="3">
      <t>ワク</t>
    </rPh>
    <phoneticPr fontId="4"/>
  </si>
  <si>
    <t>※ 合計欄は、B/S上の借入総額と一致する事（個人及びノンバンク等、全ての借入先を記入）</t>
    <rPh sb="2" eb="4">
      <t>ゴウケイ</t>
    </rPh>
    <rPh sb="4" eb="5">
      <t>ラン</t>
    </rPh>
    <rPh sb="10" eb="11">
      <t>ジョウ</t>
    </rPh>
    <rPh sb="12" eb="14">
      <t>カリイレ</t>
    </rPh>
    <rPh sb="14" eb="16">
      <t>ソウガク</t>
    </rPh>
    <rPh sb="17" eb="19">
      <t>イッチ</t>
    </rPh>
    <rPh sb="21" eb="22">
      <t>コト</t>
    </rPh>
    <rPh sb="23" eb="25">
      <t>コジン</t>
    </rPh>
    <rPh sb="25" eb="26">
      <t>オヨ</t>
    </rPh>
    <rPh sb="32" eb="33">
      <t>トウ</t>
    </rPh>
    <rPh sb="34" eb="35">
      <t>スベ</t>
    </rPh>
    <rPh sb="37" eb="39">
      <t>カリイレ</t>
    </rPh>
    <rPh sb="39" eb="40">
      <t>サキ</t>
    </rPh>
    <rPh sb="41" eb="43">
      <t>キニュウ</t>
    </rPh>
    <phoneticPr fontId="4"/>
  </si>
  <si>
    <t>(単位：百万円・％)</t>
    <rPh sb="1" eb="3">
      <t>タンイ</t>
    </rPh>
    <rPh sb="4" eb="6">
      <t>ヒャクマン</t>
    </rPh>
    <rPh sb="6" eb="7">
      <t>エン</t>
    </rPh>
    <phoneticPr fontId="4"/>
  </si>
  <si>
    <t>受 注 工 事 明 細 表　</t>
    <rPh sb="0" eb="1">
      <t>ウケ</t>
    </rPh>
    <rPh sb="2" eb="3">
      <t>チュウ</t>
    </rPh>
    <rPh sb="4" eb="5">
      <t>コウ</t>
    </rPh>
    <rPh sb="6" eb="7">
      <t>コト</t>
    </rPh>
    <rPh sb="8" eb="9">
      <t>メイ</t>
    </rPh>
    <rPh sb="10" eb="11">
      <t>ホソ</t>
    </rPh>
    <rPh sb="12" eb="13">
      <t>ヒョウ</t>
    </rPh>
    <phoneticPr fontId="4"/>
  </si>
  <si>
    <t>現在）</t>
    <phoneticPr fontId="4"/>
  </si>
  <si>
    <t>発注者</t>
    <rPh sb="0" eb="3">
      <t>ハッチュウシャ</t>
    </rPh>
    <phoneticPr fontId="4"/>
  </si>
  <si>
    <t>受注工事名</t>
    <rPh sb="0" eb="2">
      <t>ジュチュウ</t>
    </rPh>
    <rPh sb="2" eb="4">
      <t>コウジ</t>
    </rPh>
    <rPh sb="4" eb="5">
      <t>メイ</t>
    </rPh>
    <phoneticPr fontId="4"/>
  </si>
  <si>
    <t>契約工期</t>
    <rPh sb="0" eb="2">
      <t>ケイヤク</t>
    </rPh>
    <rPh sb="2" eb="4">
      <t>コウキ</t>
    </rPh>
    <phoneticPr fontId="4"/>
  </si>
  <si>
    <t>請負金額(A)</t>
    <rPh sb="0" eb="2">
      <t>ウケオイ</t>
    </rPh>
    <rPh sb="2" eb="4">
      <t>キンガク</t>
    </rPh>
    <phoneticPr fontId="4"/>
  </si>
  <si>
    <t>出来高(B)</t>
    <rPh sb="0" eb="3">
      <t>デキダカ</t>
    </rPh>
    <phoneticPr fontId="4"/>
  </si>
  <si>
    <t>取下金©</t>
    <rPh sb="0" eb="2">
      <t>トリサ</t>
    </rPh>
    <rPh sb="2" eb="3">
      <t>キン</t>
    </rPh>
    <phoneticPr fontId="4"/>
  </si>
  <si>
    <t>出来高工事未収高</t>
    <rPh sb="0" eb="3">
      <t>デキダカ</t>
    </rPh>
    <rPh sb="3" eb="5">
      <t>コウジ</t>
    </rPh>
    <rPh sb="5" eb="7">
      <t>ミシュウ</t>
    </rPh>
    <rPh sb="7" eb="8">
      <t>ダカ</t>
    </rPh>
    <phoneticPr fontId="4"/>
  </si>
  <si>
    <t>請負金額残高</t>
    <rPh sb="0" eb="2">
      <t>ウケオイ</t>
    </rPh>
    <rPh sb="2" eb="4">
      <t>キンガク</t>
    </rPh>
    <rPh sb="4" eb="6">
      <t>ザンダカ</t>
    </rPh>
    <phoneticPr fontId="4"/>
  </si>
  <si>
    <t>収益見込</t>
    <rPh sb="0" eb="2">
      <t>シュウエキ</t>
    </rPh>
    <rPh sb="2" eb="4">
      <t>ミコ</t>
    </rPh>
    <phoneticPr fontId="4"/>
  </si>
  <si>
    <t>債権引当の借入金内訳</t>
    <rPh sb="0" eb="2">
      <t>サイケン</t>
    </rPh>
    <rPh sb="2" eb="4">
      <t>ヒキアテ</t>
    </rPh>
    <rPh sb="5" eb="7">
      <t>カリイレ</t>
    </rPh>
    <rPh sb="7" eb="8">
      <t>キン</t>
    </rPh>
    <rPh sb="8" eb="10">
      <t>ウチワケ</t>
    </rPh>
    <phoneticPr fontId="4"/>
  </si>
  <si>
    <t>　工事取下予定額　　　　　下段(　　）はうち手形受領予定額</t>
    <rPh sb="1" eb="3">
      <t>コウジ</t>
    </rPh>
    <rPh sb="3" eb="5">
      <t>トリサ</t>
    </rPh>
    <rPh sb="5" eb="7">
      <t>ヨテイ</t>
    </rPh>
    <rPh sb="7" eb="8">
      <t>ガク</t>
    </rPh>
    <rPh sb="13" eb="15">
      <t>カダン</t>
    </rPh>
    <rPh sb="22" eb="24">
      <t>テガタ</t>
    </rPh>
    <rPh sb="24" eb="26">
      <t>ジュリョウ</t>
    </rPh>
    <rPh sb="26" eb="28">
      <t>ヨテイ</t>
    </rPh>
    <rPh sb="28" eb="29">
      <t>ガク</t>
    </rPh>
    <phoneticPr fontId="4"/>
  </si>
  <si>
    <t>金　額</t>
    <rPh sb="0" eb="1">
      <t>キン</t>
    </rPh>
    <rPh sb="2" eb="3">
      <t>ガク</t>
    </rPh>
    <phoneticPr fontId="4"/>
  </si>
  <si>
    <t>％</t>
    <phoneticPr fontId="4"/>
  </si>
  <si>
    <t>(うち前渡金)</t>
    <rPh sb="3" eb="5">
      <t>ゼント</t>
    </rPh>
    <rPh sb="5" eb="6">
      <t>キン</t>
    </rPh>
    <phoneticPr fontId="4"/>
  </si>
  <si>
    <t>(B) - (C)</t>
    <phoneticPr fontId="4"/>
  </si>
  <si>
    <t>(A) - (C）</t>
    <phoneticPr fontId="4"/>
  </si>
  <si>
    <t>銀行名</t>
    <rPh sb="0" eb="3">
      <t>ギンコウメイ</t>
    </rPh>
    <phoneticPr fontId="4"/>
  </si>
  <si>
    <t>借入金額</t>
    <rPh sb="0" eb="2">
      <t>カリイレ</t>
    </rPh>
    <rPh sb="2" eb="4">
      <t>キンガク</t>
    </rPh>
    <phoneticPr fontId="4"/>
  </si>
  <si>
    <t>※</t>
    <phoneticPr fontId="4"/>
  </si>
  <si>
    <t>下</t>
    <rPh sb="0" eb="1">
      <t>ゲ</t>
    </rPh>
    <phoneticPr fontId="4"/>
  </si>
  <si>
    <t>旬</t>
    <rPh sb="0" eb="1">
      <t>ジュン</t>
    </rPh>
    <phoneticPr fontId="4"/>
  </si>
  <si>
    <t>自</t>
    <rPh sb="0" eb="1">
      <t>ジ</t>
    </rPh>
    <phoneticPr fontId="4"/>
  </si>
  <si>
    <t>至</t>
    <rPh sb="0" eb="1">
      <t>イタ</t>
    </rPh>
    <phoneticPr fontId="4"/>
  </si>
  <si>
    <t>)</t>
  </si>
  <si>
    <t>諸　　　口</t>
    <rPh sb="0" eb="1">
      <t>ショ</t>
    </rPh>
    <rPh sb="4" eb="5">
      <t>クチ</t>
    </rPh>
    <phoneticPr fontId="4"/>
  </si>
  <si>
    <t>合　　　計</t>
    <rPh sb="0" eb="1">
      <t>ゴウ</t>
    </rPh>
    <rPh sb="4" eb="5">
      <t>ケイ</t>
    </rPh>
    <phoneticPr fontId="4"/>
  </si>
  <si>
    <t>支 店 長 名</t>
    <rPh sb="0" eb="1">
      <t>シ</t>
    </rPh>
    <rPh sb="2" eb="3">
      <t>ミセ</t>
    </rPh>
    <rPh sb="4" eb="5">
      <t>チョウ</t>
    </rPh>
    <rPh sb="6" eb="7">
      <t>メイ</t>
    </rPh>
    <phoneticPr fontId="4"/>
  </si>
  <si>
    <t>経　営　改　善　計　画</t>
    <phoneticPr fontId="14"/>
  </si>
  <si>
    <t>の箇所のみ入力</t>
    <rPh sb="1" eb="3">
      <t>カショ</t>
    </rPh>
    <rPh sb="5" eb="7">
      <t>ニュウリョク</t>
    </rPh>
    <phoneticPr fontId="14"/>
  </si>
  <si>
    <t>(　</t>
    <phoneticPr fontId="14"/>
  </si>
  <si>
    <t>年</t>
    <rPh sb="0" eb="1">
      <t>ネン</t>
    </rPh>
    <phoneticPr fontId="14"/>
  </si>
  <si>
    <t>月</t>
    <rPh sb="0" eb="1">
      <t>ツキ</t>
    </rPh>
    <phoneticPr fontId="14"/>
  </si>
  <si>
    <t>～</t>
    <phoneticPr fontId="14"/>
  </si>
  <si>
    <t>月　）</t>
    <rPh sb="0" eb="1">
      <t>ツキ</t>
    </rPh>
    <phoneticPr fontId="14"/>
  </si>
  <si>
    <t>(単位：</t>
    <phoneticPr fontId="14"/>
  </si>
  <si>
    <t>）</t>
    <phoneticPr fontId="14"/>
  </si>
  <si>
    <t>年　</t>
    <rPh sb="0" eb="1">
      <t>ネン</t>
    </rPh>
    <phoneticPr fontId="14"/>
  </si>
  <si>
    <t>計 画 策 定</t>
    <rPh sb="0" eb="1">
      <t>ケイ</t>
    </rPh>
    <rPh sb="2" eb="3">
      <t>ガ</t>
    </rPh>
    <rPh sb="4" eb="5">
      <t>サク</t>
    </rPh>
    <rPh sb="6" eb="7">
      <t>サダム</t>
    </rPh>
    <phoneticPr fontId="14"/>
  </si>
  <si>
    <t>※西暦で記載のこと</t>
    <rPh sb="1" eb="3">
      <t>セイレキ</t>
    </rPh>
    <rPh sb="4" eb="6">
      <t>キサイ</t>
    </rPh>
    <phoneticPr fontId="14"/>
  </si>
  <si>
    <t>科 　　 目</t>
  </si>
  <si>
    <t xml:space="preserve">  前々期（</t>
    <phoneticPr fontId="14"/>
  </si>
  <si>
    <t xml:space="preserve">  前 期 （</t>
    <phoneticPr fontId="14"/>
  </si>
  <si>
    <t xml:space="preserve"> 第 1 期（</t>
    <rPh sb="1" eb="2">
      <t>ダイ</t>
    </rPh>
    <rPh sb="5" eb="6">
      <t>キ</t>
    </rPh>
    <phoneticPr fontId="14"/>
  </si>
  <si>
    <t xml:space="preserve"> 第 2 期（</t>
    <rPh sb="1" eb="2">
      <t>ダイ</t>
    </rPh>
    <rPh sb="5" eb="6">
      <t>キ</t>
    </rPh>
    <phoneticPr fontId="14"/>
  </si>
  <si>
    <t xml:space="preserve"> 第 3 期（</t>
    <rPh sb="1" eb="2">
      <t>ダイ</t>
    </rPh>
    <rPh sb="5" eb="6">
      <t>キ</t>
    </rPh>
    <phoneticPr fontId="14"/>
  </si>
  <si>
    <t xml:space="preserve"> 第 4 期（</t>
    <rPh sb="1" eb="2">
      <t>ダイ</t>
    </rPh>
    <rPh sb="5" eb="6">
      <t>キ</t>
    </rPh>
    <phoneticPr fontId="14"/>
  </si>
  <si>
    <t xml:space="preserve"> 第 5 期（</t>
    <rPh sb="1" eb="2">
      <t>ダイ</t>
    </rPh>
    <rPh sb="5" eb="6">
      <t>キ</t>
    </rPh>
    <phoneticPr fontId="14"/>
  </si>
  <si>
    <t>計　画</t>
    <rPh sb="0" eb="1">
      <t>ケイ</t>
    </rPh>
    <rPh sb="2" eb="3">
      <t>ガ</t>
    </rPh>
    <phoneticPr fontId="14"/>
  </si>
  <si>
    <t>実　績</t>
    <rPh sb="0" eb="1">
      <t>ジツ</t>
    </rPh>
    <rPh sb="2" eb="3">
      <t>イサオ</t>
    </rPh>
    <phoneticPr fontId="14"/>
  </si>
  <si>
    <t>売上高</t>
  </si>
  <si>
    <t>売上原価</t>
  </si>
  <si>
    <t>【売上総利益】</t>
  </si>
  <si>
    <t>（売上総利益率）</t>
    <rPh sb="1" eb="3">
      <t>ウリアゲ</t>
    </rPh>
    <rPh sb="3" eb="4">
      <t>ソウ</t>
    </rPh>
    <rPh sb="4" eb="6">
      <t>リエキ</t>
    </rPh>
    <rPh sb="6" eb="7">
      <t>リツ</t>
    </rPh>
    <phoneticPr fontId="14"/>
  </si>
  <si>
    <t>販売費・一般管理費</t>
  </si>
  <si>
    <t>【営業利益】</t>
  </si>
  <si>
    <t>営業外収益</t>
  </si>
  <si>
    <t>営業外費用</t>
  </si>
  <si>
    <t>（うち支払利息割引料）</t>
  </si>
  <si>
    <t>【経常利益】</t>
  </si>
  <si>
    <t>特別利益①</t>
    <rPh sb="0" eb="2">
      <t>トクベツ</t>
    </rPh>
    <rPh sb="2" eb="4">
      <t>リエキ</t>
    </rPh>
    <phoneticPr fontId="4"/>
  </si>
  <si>
    <t>特別損失②</t>
    <rPh sb="0" eb="2">
      <t>トクベツ</t>
    </rPh>
    <rPh sb="2" eb="4">
      <t>ソンシツ</t>
    </rPh>
    <phoneticPr fontId="4"/>
  </si>
  <si>
    <t>税引前利益</t>
    <rPh sb="0" eb="2">
      <t>ゼイビ</t>
    </rPh>
    <rPh sb="2" eb="3">
      <t>マエ</t>
    </rPh>
    <rPh sb="3" eb="5">
      <t>リエキ</t>
    </rPh>
    <phoneticPr fontId="14"/>
  </si>
  <si>
    <t>法人税等</t>
    <rPh sb="0" eb="4">
      <t>ホウジンゼイトウ</t>
    </rPh>
    <phoneticPr fontId="14"/>
  </si>
  <si>
    <t>【税引後当期利益】③</t>
    <phoneticPr fontId="14"/>
  </si>
  <si>
    <t>減価償却費④</t>
    <phoneticPr fontId="14"/>
  </si>
  <si>
    <t>表面ＣＦ⑤(③+④-①+②）</t>
    <rPh sb="0" eb="2">
      <t>ヒョウメン</t>
    </rPh>
    <phoneticPr fontId="4"/>
  </si>
  <si>
    <t>純資産</t>
    <rPh sb="0" eb="1">
      <t>ジュン</t>
    </rPh>
    <rPh sb="1" eb="3">
      <t>シサン</t>
    </rPh>
    <phoneticPr fontId="4"/>
  </si>
  <si>
    <t>実態純資産⑥</t>
    <rPh sb="0" eb="2">
      <t>ジッタイ</t>
    </rPh>
    <rPh sb="2" eb="5">
      <t>ジュンシサン</t>
    </rPh>
    <phoneticPr fontId="4"/>
  </si>
  <si>
    <t>総借入金⑦</t>
    <rPh sb="0" eb="1">
      <t>ソウ</t>
    </rPh>
    <rPh sb="1" eb="3">
      <t>カリイレ</t>
    </rPh>
    <rPh sb="3" eb="4">
      <t>キン</t>
    </rPh>
    <phoneticPr fontId="4"/>
  </si>
  <si>
    <t>（うち代表者等除く借入金）</t>
    <rPh sb="3" eb="6">
      <t>ダイヒョウシャ</t>
    </rPh>
    <rPh sb="6" eb="7">
      <t>トウ</t>
    </rPh>
    <rPh sb="7" eb="8">
      <t>ノゾ</t>
    </rPh>
    <rPh sb="9" eb="11">
      <t>カリイレ</t>
    </rPh>
    <rPh sb="11" eb="12">
      <t>キン</t>
    </rPh>
    <phoneticPr fontId="14"/>
  </si>
  <si>
    <t>設備再投資⑧</t>
    <rPh sb="0" eb="2">
      <t>セツビ</t>
    </rPh>
    <rPh sb="2" eb="5">
      <t>サイトウシ</t>
    </rPh>
    <phoneticPr fontId="4"/>
  </si>
  <si>
    <t>償還財源⑨(⑤-⑧)</t>
    <rPh sb="0" eb="2">
      <t>ショウカン</t>
    </rPh>
    <rPh sb="2" eb="4">
      <t>ザイゲン</t>
    </rPh>
    <phoneticPr fontId="4"/>
  </si>
  <si>
    <t>【参考値】</t>
    <rPh sb="1" eb="3">
      <t>サンコウ</t>
    </rPh>
    <rPh sb="3" eb="4">
      <t>チ</t>
    </rPh>
    <phoneticPr fontId="14"/>
  </si>
  <si>
    <t>債務償還年数⑩(⑦÷⑨)</t>
    <rPh sb="0" eb="2">
      <t>サイム</t>
    </rPh>
    <rPh sb="2" eb="4">
      <t>ショウカン</t>
    </rPh>
    <rPh sb="4" eb="6">
      <t>ネンスウ</t>
    </rPh>
    <phoneticPr fontId="4"/>
  </si>
  <si>
    <t>債務超過解消年数⑪(⑥÷③)</t>
    <rPh sb="0" eb="2">
      <t>サイム</t>
    </rPh>
    <rPh sb="2" eb="4">
      <t>チョウカ</t>
    </rPh>
    <rPh sb="4" eb="6">
      <t>カイショウ</t>
    </rPh>
    <rPh sb="6" eb="8">
      <t>ネンスウ</t>
    </rPh>
    <phoneticPr fontId="14"/>
  </si>
  <si>
    <t>債務償還年数(格付上実績)</t>
    <rPh sb="0" eb="2">
      <t>サイム</t>
    </rPh>
    <rPh sb="2" eb="4">
      <t>ショウカン</t>
    </rPh>
    <rPh sb="4" eb="6">
      <t>ネンスウ</t>
    </rPh>
    <rPh sb="7" eb="8">
      <t>カク</t>
    </rPh>
    <rPh sb="8" eb="9">
      <t>ヅ</t>
    </rPh>
    <rPh sb="9" eb="10">
      <t>ジョウ</t>
    </rPh>
    <rPh sb="10" eb="12">
      <t>ジッセキ</t>
    </rPh>
    <phoneticPr fontId="14"/>
  </si>
  <si>
    <t>＊「純資産」とは自己資本勘定とする。　　　</t>
    <rPh sb="2" eb="3">
      <t>ジュン</t>
    </rPh>
    <rPh sb="3" eb="5">
      <t>シサン</t>
    </rPh>
    <rPh sb="8" eb="10">
      <t>ジコ</t>
    </rPh>
    <rPh sb="10" eb="12">
      <t>シホン</t>
    </rPh>
    <rPh sb="12" eb="14">
      <t>カンジョウ</t>
    </rPh>
    <phoneticPr fontId="4"/>
  </si>
  <si>
    <t>支　店　名</t>
    <rPh sb="0" eb="1">
      <t>シ</t>
    </rPh>
    <rPh sb="2" eb="3">
      <t>ミセ</t>
    </rPh>
    <rPh sb="4" eb="5">
      <t>メイ</t>
    </rPh>
    <phoneticPr fontId="14"/>
  </si>
  <si>
    <t>千円</t>
    <rPh sb="0" eb="2">
      <t>センエン</t>
    </rPh>
    <phoneticPr fontId="14"/>
  </si>
  <si>
    <t>百万円</t>
    <rPh sb="0" eb="3">
      <t>ヒャクマンエン</t>
    </rPh>
    <phoneticPr fontId="14"/>
  </si>
  <si>
    <t>赤字発生要因（具体的に記入）</t>
    <rPh sb="0" eb="2">
      <t>アカジ</t>
    </rPh>
    <rPh sb="2" eb="4">
      <t>ハッセイ</t>
    </rPh>
    <rPh sb="4" eb="6">
      <t>ヨウイン</t>
    </rPh>
    <rPh sb="7" eb="10">
      <t>グタイテキ</t>
    </rPh>
    <rPh sb="11" eb="13">
      <t>キニュウ</t>
    </rPh>
    <phoneticPr fontId="14"/>
  </si>
  <si>
    <t>経営上の課題（窮境原因）</t>
    <phoneticPr fontId="14"/>
  </si>
  <si>
    <t>計画の骨子</t>
    <rPh sb="0" eb="2">
      <t>ケイカク</t>
    </rPh>
    <rPh sb="3" eb="5">
      <t>コッシ</t>
    </rPh>
    <phoneticPr fontId="14"/>
  </si>
  <si>
    <t>課題解決のための施策（アクションプラン）</t>
    <phoneticPr fontId="14"/>
  </si>
  <si>
    <t>計画の実現可能性について</t>
    <phoneticPr fontId="14"/>
  </si>
  <si>
    <t>計画と実績の乖離要因</t>
    <rPh sb="0" eb="2">
      <t>ケイカク</t>
    </rPh>
    <rPh sb="3" eb="5">
      <t>ジッセキ</t>
    </rPh>
    <rPh sb="6" eb="8">
      <t>カイリ</t>
    </rPh>
    <rPh sb="8" eb="10">
      <t>ヨウイン</t>
    </rPh>
    <phoneticPr fontId="14"/>
  </si>
  <si>
    <t>第　1　期</t>
    <rPh sb="0" eb="1">
      <t>ダイ</t>
    </rPh>
    <rPh sb="4" eb="5">
      <t>キ</t>
    </rPh>
    <phoneticPr fontId="14"/>
  </si>
  <si>
    <t>第　2　期</t>
    <rPh sb="0" eb="1">
      <t>ダイ</t>
    </rPh>
    <rPh sb="4" eb="5">
      <t>キ</t>
    </rPh>
    <phoneticPr fontId="14"/>
  </si>
  <si>
    <t>第　3　期</t>
    <rPh sb="0" eb="1">
      <t>ダイ</t>
    </rPh>
    <rPh sb="4" eb="5">
      <t>キ</t>
    </rPh>
    <phoneticPr fontId="14"/>
  </si>
  <si>
    <t>第　4　期</t>
    <rPh sb="0" eb="1">
      <t>ダイ</t>
    </rPh>
    <rPh sb="4" eb="5">
      <t>キ</t>
    </rPh>
    <phoneticPr fontId="14"/>
  </si>
  <si>
    <t>第　5　期</t>
    <rPh sb="0" eb="1">
      <t>ダイ</t>
    </rPh>
    <rPh sb="4" eb="5">
      <t>キ</t>
    </rPh>
    <phoneticPr fontId="14"/>
  </si>
  <si>
    <t>（単位：</t>
    <rPh sb="1" eb="3">
      <t>タンイ</t>
    </rPh>
    <phoneticPr fontId="14"/>
  </si>
  <si>
    <t>売上高</t>
    <rPh sb="0" eb="2">
      <t>ウリアゲ</t>
    </rPh>
    <rPh sb="2" eb="3">
      <t>タカ</t>
    </rPh>
    <phoneticPr fontId="4"/>
  </si>
  <si>
    <t>前々期</t>
    <rPh sb="0" eb="2">
      <t>ゼンゼン</t>
    </rPh>
    <rPh sb="2" eb="3">
      <t>キ</t>
    </rPh>
    <phoneticPr fontId="4"/>
  </si>
  <si>
    <t>売上対比</t>
    <rPh sb="0" eb="2">
      <t>ウリアゲ</t>
    </rPh>
    <rPh sb="2" eb="4">
      <t>タイヒ</t>
    </rPh>
    <phoneticPr fontId="14"/>
  </si>
  <si>
    <t>前期</t>
    <rPh sb="0" eb="2">
      <t>ゼンキ</t>
    </rPh>
    <phoneticPr fontId="4"/>
  </si>
  <si>
    <t>売上対比</t>
    <phoneticPr fontId="14"/>
  </si>
  <si>
    <t>2期平均</t>
    <rPh sb="1" eb="2">
      <t>キ</t>
    </rPh>
    <rPh sb="2" eb="4">
      <t>ヘイキン</t>
    </rPh>
    <phoneticPr fontId="4"/>
  </si>
  <si>
    <t>第1期</t>
    <rPh sb="0" eb="1">
      <t>ダイ</t>
    </rPh>
    <rPh sb="2" eb="3">
      <t>キ</t>
    </rPh>
    <phoneticPr fontId="4"/>
  </si>
  <si>
    <t>第2期</t>
    <rPh sb="0" eb="1">
      <t>ダイ</t>
    </rPh>
    <rPh sb="2" eb="3">
      <t>キ</t>
    </rPh>
    <phoneticPr fontId="4"/>
  </si>
  <si>
    <t>第3期</t>
    <rPh sb="0" eb="1">
      <t>ダイ</t>
    </rPh>
    <rPh sb="2" eb="3">
      <t>キ</t>
    </rPh>
    <phoneticPr fontId="4"/>
  </si>
  <si>
    <t>第4期</t>
    <rPh sb="0" eb="1">
      <t>ダイ</t>
    </rPh>
    <rPh sb="2" eb="3">
      <t>キ</t>
    </rPh>
    <phoneticPr fontId="4"/>
  </si>
  <si>
    <t>第5期</t>
    <rPh sb="0" eb="1">
      <t>ダイ</t>
    </rPh>
    <rPh sb="2" eb="3">
      <t>キ</t>
    </rPh>
    <phoneticPr fontId="4"/>
  </si>
  <si>
    <t>根拠</t>
    <rPh sb="0" eb="2">
      <t>コンキョ</t>
    </rPh>
    <phoneticPr fontId="14"/>
  </si>
  <si>
    <t>原価</t>
    <rPh sb="0" eb="2">
      <t>ゲンカ</t>
    </rPh>
    <phoneticPr fontId="4"/>
  </si>
  <si>
    <t>期首商品棚卸高</t>
    <rPh sb="0" eb="2">
      <t>キシュ</t>
    </rPh>
    <rPh sb="2" eb="4">
      <t>ショウヒン</t>
    </rPh>
    <rPh sb="4" eb="6">
      <t>タナオロ</t>
    </rPh>
    <rPh sb="6" eb="7">
      <t>タカ</t>
    </rPh>
    <phoneticPr fontId="4"/>
  </si>
  <si>
    <t>材料仕入</t>
    <rPh sb="0" eb="2">
      <t>ザイリョウ</t>
    </rPh>
    <rPh sb="2" eb="4">
      <t>シイレ</t>
    </rPh>
    <phoneticPr fontId="4"/>
  </si>
  <si>
    <t>期末商品棚卸高</t>
    <rPh sb="0" eb="2">
      <t>キマツ</t>
    </rPh>
    <rPh sb="2" eb="4">
      <t>ショウヒン</t>
    </rPh>
    <rPh sb="4" eb="6">
      <t>タナオロ</t>
    </rPh>
    <rPh sb="6" eb="7">
      <t>タカ</t>
    </rPh>
    <phoneticPr fontId="4"/>
  </si>
  <si>
    <t>材料費</t>
    <rPh sb="0" eb="3">
      <t>ザイリョウヒ</t>
    </rPh>
    <phoneticPr fontId="4"/>
  </si>
  <si>
    <t>労務費</t>
    <rPh sb="0" eb="3">
      <t>ロウムヒ</t>
    </rPh>
    <phoneticPr fontId="4"/>
  </si>
  <si>
    <t>賃借・リース</t>
    <rPh sb="0" eb="1">
      <t>チン</t>
    </rPh>
    <rPh sb="1" eb="2">
      <t>カ</t>
    </rPh>
    <phoneticPr fontId="4"/>
  </si>
  <si>
    <t>販売管理費</t>
    <rPh sb="0" eb="2">
      <t>ハンバイ</t>
    </rPh>
    <rPh sb="2" eb="5">
      <t>カンリヒ</t>
    </rPh>
    <phoneticPr fontId="4"/>
  </si>
  <si>
    <t>役員報酬</t>
    <rPh sb="0" eb="2">
      <t>ヤクイン</t>
    </rPh>
    <rPh sb="2" eb="4">
      <t>ホウシュウ</t>
    </rPh>
    <phoneticPr fontId="4"/>
  </si>
  <si>
    <t>給与手当</t>
    <rPh sb="0" eb="2">
      <t>キュウヨ</t>
    </rPh>
    <rPh sb="2" eb="4">
      <t>テア</t>
    </rPh>
    <phoneticPr fontId="4"/>
  </si>
  <si>
    <t>賞与</t>
    <rPh sb="0" eb="2">
      <t>ショウヨ</t>
    </rPh>
    <phoneticPr fontId="4"/>
  </si>
  <si>
    <t>法定福利費</t>
    <rPh sb="0" eb="2">
      <t>ホウテイ</t>
    </rPh>
    <rPh sb="2" eb="4">
      <t>フクリ</t>
    </rPh>
    <rPh sb="4" eb="5">
      <t>ヒ</t>
    </rPh>
    <phoneticPr fontId="4"/>
  </si>
  <si>
    <t>人件費合計</t>
    <rPh sb="0" eb="3">
      <t>ジンケンヒ</t>
    </rPh>
    <rPh sb="3" eb="5">
      <t>ゴウケイ</t>
    </rPh>
    <phoneticPr fontId="4"/>
  </si>
  <si>
    <t>3期平均</t>
    <rPh sb="1" eb="2">
      <t>キ</t>
    </rPh>
    <rPh sb="2" eb="4">
      <t>ヘイキン</t>
    </rPh>
    <phoneticPr fontId="4"/>
  </si>
  <si>
    <t>根拠</t>
    <rPh sb="0" eb="2">
      <t>コンキョ</t>
    </rPh>
    <phoneticPr fontId="4"/>
  </si>
  <si>
    <t>構成比</t>
    <rPh sb="0" eb="3">
      <t>コウセイヒ</t>
    </rPh>
    <phoneticPr fontId="14"/>
  </si>
  <si>
    <t>取引行
（個人含む)</t>
    <rPh sb="0" eb="2">
      <t>トリヒキ</t>
    </rPh>
    <rPh sb="2" eb="3">
      <t>コウ</t>
    </rPh>
    <rPh sb="5" eb="7">
      <t>コジン</t>
    </rPh>
    <rPh sb="7" eb="8">
      <t>フク</t>
    </rPh>
    <phoneticPr fontId="14"/>
  </si>
  <si>
    <t>内訳</t>
    <rPh sb="0" eb="2">
      <t>ウチワケ</t>
    </rPh>
    <phoneticPr fontId="14"/>
  </si>
  <si>
    <t>前　　　期</t>
    <rPh sb="0" eb="1">
      <t>ゼン</t>
    </rPh>
    <rPh sb="4" eb="5">
      <t>キ</t>
    </rPh>
    <phoneticPr fontId="14"/>
  </si>
  <si>
    <t>第</t>
    <rPh sb="0" eb="1">
      <t>ダイ</t>
    </rPh>
    <phoneticPr fontId="14"/>
  </si>
  <si>
    <t>期</t>
    <rPh sb="0" eb="1">
      <t>キ</t>
    </rPh>
    <phoneticPr fontId="14"/>
  </si>
  <si>
    <t>（</t>
    <phoneticPr fontId="14"/>
  </si>
  <si>
    <t>残高</t>
    <rPh sb="0" eb="1">
      <t>ザン</t>
    </rPh>
    <rPh sb="1" eb="2">
      <t>ダカ</t>
    </rPh>
    <phoneticPr fontId="14"/>
  </si>
  <si>
    <t>シェア</t>
    <phoneticPr fontId="14"/>
  </si>
  <si>
    <t>借入残高</t>
    <rPh sb="0" eb="2">
      <t>カリイレ</t>
    </rPh>
    <rPh sb="2" eb="4">
      <t>ザンダカ</t>
    </rPh>
    <phoneticPr fontId="14"/>
  </si>
  <si>
    <t>計画</t>
    <rPh sb="0" eb="2">
      <t>ケイカク</t>
    </rPh>
    <phoneticPr fontId="14"/>
  </si>
  <si>
    <t>実績</t>
    <rPh sb="0" eb="2">
      <t>ジッセキ</t>
    </rPh>
    <phoneticPr fontId="14"/>
  </si>
  <si>
    <t>当行</t>
    <rPh sb="0" eb="2">
      <t>トウコウ</t>
    </rPh>
    <phoneticPr fontId="14"/>
  </si>
  <si>
    <t>短期</t>
    <rPh sb="0" eb="2">
      <t>タンキ</t>
    </rPh>
    <phoneticPr fontId="14"/>
  </si>
  <si>
    <t>長期</t>
    <rPh sb="0" eb="2">
      <t>チョウキ</t>
    </rPh>
    <phoneticPr fontId="14"/>
  </si>
  <si>
    <t>計</t>
    <rPh sb="0" eb="1">
      <t>ケイ</t>
    </rPh>
    <phoneticPr fontId="14"/>
  </si>
  <si>
    <t>代表者等</t>
    <rPh sb="0" eb="3">
      <t>ダイヒョウシャ</t>
    </rPh>
    <rPh sb="3" eb="4">
      <t>トウ</t>
    </rPh>
    <phoneticPr fontId="14"/>
  </si>
  <si>
    <t>-</t>
    <phoneticPr fontId="14"/>
  </si>
  <si>
    <t>合計　　　　　　　　　　　　　　　　　　　　　　　　　　　　(代表者等除く)</t>
    <rPh sb="0" eb="2">
      <t>ゴウケイ</t>
    </rPh>
    <rPh sb="31" eb="34">
      <t>ダイヒョウシャ</t>
    </rPh>
    <rPh sb="34" eb="35">
      <t>トウ</t>
    </rPh>
    <rPh sb="35" eb="36">
      <t>ノゾ</t>
    </rPh>
    <phoneticPr fontId="14"/>
  </si>
  <si>
    <t>合計　　　　　　　　　　　　　　　　　　　　　　　　　　　　(代表者等含む)</t>
    <rPh sb="0" eb="2">
      <t>ゴウケイ</t>
    </rPh>
    <rPh sb="35" eb="36">
      <t>フク</t>
    </rPh>
    <phoneticPr fontId="14"/>
  </si>
  <si>
    <t>借入金返済・調達計画について</t>
    <rPh sb="0" eb="2">
      <t>カリイレ</t>
    </rPh>
    <rPh sb="2" eb="3">
      <t>キン</t>
    </rPh>
    <rPh sb="3" eb="5">
      <t>ヘンサイ</t>
    </rPh>
    <rPh sb="6" eb="8">
      <t>チョウタツ</t>
    </rPh>
    <rPh sb="8" eb="10">
      <t>ケイカク</t>
    </rPh>
    <phoneticPr fontId="14"/>
  </si>
  <si>
    <t>計画と実績の乖離要因について</t>
    <rPh sb="0" eb="2">
      <t>ケイカク</t>
    </rPh>
    <rPh sb="3" eb="5">
      <t>ジッセキ</t>
    </rPh>
    <rPh sb="6" eb="8">
      <t>カイリ</t>
    </rPh>
    <rPh sb="8" eb="10">
      <t>ヨウイン</t>
    </rPh>
    <phoneticPr fontId="14"/>
  </si>
  <si>
    <t>入力シート</t>
    <rPh sb="0" eb="2">
      <t>ニュウリョク</t>
    </rPh>
    <phoneticPr fontId="14"/>
  </si>
  <si>
    <t>※入力方法・・・・計画策定時に</t>
    <rPh sb="1" eb="3">
      <t>ニュウリョク</t>
    </rPh>
    <rPh sb="3" eb="5">
      <t>ホウホウ</t>
    </rPh>
    <phoneticPr fontId="14"/>
  </si>
  <si>
    <t>へ金融機関名、数値入力。実績欄については都度入力。</t>
    <rPh sb="1" eb="3">
      <t>キンユウ</t>
    </rPh>
    <rPh sb="3" eb="5">
      <t>キカン</t>
    </rPh>
    <rPh sb="5" eb="6">
      <t>メイ</t>
    </rPh>
    <rPh sb="7" eb="9">
      <t>スウチ</t>
    </rPh>
    <rPh sb="9" eb="11">
      <t>ニュウリョク</t>
    </rPh>
    <phoneticPr fontId="14"/>
  </si>
  <si>
    <t>【金融機関別借入金返済計画・残高推移】</t>
    <rPh sb="1" eb="3">
      <t>キンユウ</t>
    </rPh>
    <rPh sb="3" eb="5">
      <t>キカン</t>
    </rPh>
    <rPh sb="5" eb="6">
      <t>ベツ</t>
    </rPh>
    <rPh sb="6" eb="8">
      <t>カリイレ</t>
    </rPh>
    <rPh sb="8" eb="9">
      <t>キン</t>
    </rPh>
    <rPh sb="9" eb="11">
      <t>ヘンサイ</t>
    </rPh>
    <rPh sb="11" eb="13">
      <t>ケイカク</t>
    </rPh>
    <rPh sb="14" eb="15">
      <t>ザン</t>
    </rPh>
    <rPh sb="15" eb="16">
      <t>ダカ</t>
    </rPh>
    <rPh sb="16" eb="18">
      <t>スイイ</t>
    </rPh>
    <phoneticPr fontId="14"/>
  </si>
  <si>
    <t>　　　　　　　　　　「0」も入力。</t>
    <rPh sb="14" eb="16">
      <t>ニュウリョク</t>
    </rPh>
    <phoneticPr fontId="14"/>
  </si>
  <si>
    <t>金融機関</t>
    <rPh sb="0" eb="2">
      <t>キンユウ</t>
    </rPh>
    <rPh sb="2" eb="4">
      <t>キカン</t>
    </rPh>
    <phoneticPr fontId="14"/>
  </si>
  <si>
    <t>直近期</t>
    <rPh sb="0" eb="2">
      <t>チョッキン</t>
    </rPh>
    <rPh sb="2" eb="3">
      <t>キ</t>
    </rPh>
    <phoneticPr fontId="14"/>
  </si>
  <si>
    <t>計画1期目</t>
    <rPh sb="0" eb="2">
      <t>ケイカク</t>
    </rPh>
    <rPh sb="3" eb="4">
      <t>キ</t>
    </rPh>
    <rPh sb="4" eb="5">
      <t>メ</t>
    </rPh>
    <phoneticPr fontId="14"/>
  </si>
  <si>
    <t>計画2期目</t>
    <rPh sb="0" eb="2">
      <t>ケイカク</t>
    </rPh>
    <rPh sb="3" eb="4">
      <t>キ</t>
    </rPh>
    <rPh sb="4" eb="5">
      <t>メ</t>
    </rPh>
    <phoneticPr fontId="14"/>
  </si>
  <si>
    <t>計画3期目</t>
    <rPh sb="0" eb="2">
      <t>ケイカク</t>
    </rPh>
    <rPh sb="3" eb="4">
      <t>キ</t>
    </rPh>
    <rPh sb="4" eb="5">
      <t>メ</t>
    </rPh>
    <phoneticPr fontId="14"/>
  </si>
  <si>
    <t>計画4期目</t>
    <rPh sb="0" eb="2">
      <t>ケイカク</t>
    </rPh>
    <rPh sb="3" eb="4">
      <t>キ</t>
    </rPh>
    <rPh sb="4" eb="5">
      <t>メ</t>
    </rPh>
    <phoneticPr fontId="14"/>
  </si>
  <si>
    <t>計画5期目</t>
    <rPh sb="0" eb="2">
      <t>ケイカク</t>
    </rPh>
    <rPh sb="3" eb="4">
      <t>キ</t>
    </rPh>
    <rPh sb="4" eb="5">
      <t>メ</t>
    </rPh>
    <phoneticPr fontId="14"/>
  </si>
  <si>
    <t>★　借入金返済額</t>
    <rPh sb="2" eb="4">
      <t>カリイレ</t>
    </rPh>
    <rPh sb="4" eb="5">
      <t>キン</t>
    </rPh>
    <rPh sb="5" eb="7">
      <t>ヘンサイ</t>
    </rPh>
    <rPh sb="7" eb="8">
      <t>ガク</t>
    </rPh>
    <phoneticPr fontId="14"/>
  </si>
  <si>
    <t>合計</t>
    <rPh sb="0" eb="2">
      <t>ゴウケイ</t>
    </rPh>
    <phoneticPr fontId="14"/>
  </si>
  <si>
    <t>短期計</t>
    <rPh sb="0" eb="2">
      <t>タンキ</t>
    </rPh>
    <rPh sb="2" eb="3">
      <t>ケイ</t>
    </rPh>
    <phoneticPr fontId="14"/>
  </si>
  <si>
    <t>長期計</t>
    <rPh sb="0" eb="2">
      <t>チョウキ</t>
    </rPh>
    <rPh sb="2" eb="3">
      <t>ケイ</t>
    </rPh>
    <phoneticPr fontId="14"/>
  </si>
  <si>
    <t>★　借入金調達額</t>
    <rPh sb="2" eb="4">
      <t>カリイレ</t>
    </rPh>
    <rPh sb="4" eb="5">
      <t>キン</t>
    </rPh>
    <rPh sb="5" eb="7">
      <t>チョウタツ</t>
    </rPh>
    <rPh sb="7" eb="8">
      <t>ガク</t>
    </rPh>
    <phoneticPr fontId="14"/>
  </si>
  <si>
    <t>★　借入金残高推移</t>
    <rPh sb="2" eb="4">
      <t>カリイレ</t>
    </rPh>
    <rPh sb="4" eb="5">
      <t>キン</t>
    </rPh>
    <rPh sb="5" eb="6">
      <t>ザン</t>
    </rPh>
    <rPh sb="6" eb="7">
      <t>ダカ</t>
    </rPh>
    <rPh sb="7" eb="9">
      <t>スイイ</t>
    </rPh>
    <phoneticPr fontId="14"/>
  </si>
  <si>
    <t xml:space="preserve">  販　売　用　不　動　産　(土地・建物)　明　細　表  </t>
    <phoneticPr fontId="4"/>
  </si>
  <si>
    <t xml:space="preserve">債務者名： </t>
    <phoneticPr fontId="4"/>
  </si>
  <si>
    <t>現在)</t>
    <rPh sb="0" eb="2">
      <t>ゲンザイ</t>
    </rPh>
    <phoneticPr fontId="4"/>
  </si>
  <si>
    <t>物　　　　　　件</t>
  </si>
  <si>
    <t>取得年月</t>
  </si>
  <si>
    <t>対      応      融      資</t>
  </si>
  <si>
    <t>ス  ケ  ジ  ュ  ー  ル    
  (上段＝計画 ・ 下段＝実績)</t>
    <phoneticPr fontId="4"/>
  </si>
  <si>
    <t>販　売　状　況</t>
    <rPh sb="0" eb="1">
      <t>ハン</t>
    </rPh>
    <rPh sb="2" eb="3">
      <t>バイ</t>
    </rPh>
    <rPh sb="4" eb="5">
      <t>ジョウ</t>
    </rPh>
    <rPh sb="6" eb="7">
      <t>キョウ</t>
    </rPh>
    <phoneticPr fontId="4"/>
  </si>
  <si>
    <t>現在残り物件の</t>
  </si>
  <si>
    <t>簿   価</t>
    <rPh sb="0" eb="1">
      <t>ボ</t>
    </rPh>
    <rPh sb="4" eb="5">
      <t>アタイ</t>
    </rPh>
    <phoneticPr fontId="4"/>
  </si>
  <si>
    <t>備             考</t>
  </si>
  <si>
    <t>名　　称</t>
  </si>
  <si>
    <t>所在地</t>
  </si>
  <si>
    <t>面　積</t>
  </si>
  <si>
    <t>取得価格</t>
  </si>
  <si>
    <t>金融機関</t>
    <rPh sb="0" eb="2">
      <t>キンユウ</t>
    </rPh>
    <rPh sb="2" eb="4">
      <t>キカン</t>
    </rPh>
    <phoneticPr fontId="4"/>
  </si>
  <si>
    <t>当初貸出日/金額</t>
    <rPh sb="4" eb="5">
      <t>ビ</t>
    </rPh>
    <rPh sb="6" eb="8">
      <t>キンガク</t>
    </rPh>
    <phoneticPr fontId="4"/>
  </si>
  <si>
    <t>現在貸出残高</t>
    <rPh sb="5" eb="6">
      <t>ダカ</t>
    </rPh>
    <phoneticPr fontId="4"/>
  </si>
  <si>
    <t>返済期日</t>
  </si>
  <si>
    <t>竣工</t>
    <rPh sb="0" eb="2">
      <t>シュンコウ</t>
    </rPh>
    <phoneticPr fontId="4"/>
  </si>
  <si>
    <t>販売開始</t>
  </si>
  <si>
    <t>販売終了</t>
  </si>
  <si>
    <t>販売数</t>
    <rPh sb="0" eb="2">
      <t>ハンバイ</t>
    </rPh>
    <rPh sb="2" eb="3">
      <t>スウ</t>
    </rPh>
    <phoneticPr fontId="4"/>
  </si>
  <si>
    <t>販売開始数</t>
    <rPh sb="0" eb="2">
      <t>ハンバイ</t>
    </rPh>
    <rPh sb="2" eb="4">
      <t>カイシ</t>
    </rPh>
    <rPh sb="4" eb="5">
      <t>スウ</t>
    </rPh>
    <phoneticPr fontId="4"/>
  </si>
  <si>
    <t>販売済数</t>
    <rPh sb="0" eb="2">
      <t>ハンバイ</t>
    </rPh>
    <rPh sb="2" eb="3">
      <t>スミ</t>
    </rPh>
    <rPh sb="3" eb="4">
      <t>スウ</t>
    </rPh>
    <phoneticPr fontId="4"/>
  </si>
  <si>
    <t>契約済数</t>
    <rPh sb="0" eb="2">
      <t>ケイヤク</t>
    </rPh>
    <rPh sb="2" eb="3">
      <t>スミ</t>
    </rPh>
    <rPh sb="3" eb="4">
      <t>スウ</t>
    </rPh>
    <phoneticPr fontId="4"/>
  </si>
  <si>
    <t>残数</t>
    <rPh sb="0" eb="1">
      <t>ザン</t>
    </rPh>
    <rPh sb="1" eb="2">
      <t>スウ</t>
    </rPh>
    <phoneticPr fontId="4"/>
  </si>
  <si>
    <t>販売予定価格</t>
  </si>
  <si>
    <t>(回収条件等)</t>
    <rPh sb="1" eb="3">
      <t>カイシュウ</t>
    </rPh>
    <rPh sb="3" eb="5">
      <t>ジョウケン</t>
    </rPh>
    <rPh sb="5" eb="6">
      <t>ナド</t>
    </rPh>
    <phoneticPr fontId="4"/>
  </si>
  <si>
    <t>合計</t>
    <rPh sb="0" eb="1">
      <t>ゴウ</t>
    </rPh>
    <rPh sb="1" eb="2">
      <t>ケイ</t>
    </rPh>
    <phoneticPr fontId="4"/>
  </si>
  <si>
    <t>支店名：</t>
    <rPh sb="0" eb="2">
      <t>シテン</t>
    </rPh>
    <rPh sb="2" eb="3">
      <t>メイ</t>
    </rPh>
    <phoneticPr fontId="4"/>
  </si>
  <si>
    <t xml:space="preserve">土 地 分 譲 ・ 建 売 事 業 状 況 一 覧 表   </t>
    <phoneticPr fontId="4"/>
  </si>
  <si>
    <t xml:space="preserve">No.         -      </t>
  </si>
  <si>
    <t xml:space="preserve">債務者名：                                      </t>
    <phoneticPr fontId="4"/>
  </si>
  <si>
    <t>現在）</t>
    <rPh sb="0" eb="2">
      <t>ゲンザイ</t>
    </rPh>
    <phoneticPr fontId="4"/>
  </si>
  <si>
    <t>プロジェクト名</t>
    <phoneticPr fontId="4"/>
  </si>
  <si>
    <t>　　投　資　総　額</t>
    <phoneticPr fontId="4"/>
  </si>
  <si>
    <t>土 地 金 額　</t>
    <phoneticPr fontId="4"/>
  </si>
  <si>
    <t xml:space="preserve">区 画 数 </t>
    <phoneticPr fontId="4"/>
  </si>
  <si>
    <t xml:space="preserve">面     積 </t>
    <phoneticPr fontId="4"/>
  </si>
  <si>
    <t xml:space="preserve">建 築 金 額 </t>
    <phoneticPr fontId="4"/>
  </si>
  <si>
    <t xml:space="preserve">戸     数 </t>
    <phoneticPr fontId="4"/>
  </si>
  <si>
    <t xml:space="preserve">そ   の   他 </t>
    <phoneticPr fontId="4"/>
  </si>
  <si>
    <t xml:space="preserve">売 上 予 想 額 </t>
    <phoneticPr fontId="4"/>
  </si>
  <si>
    <t xml:space="preserve">事   業  利  益 </t>
    <phoneticPr fontId="4"/>
  </si>
  <si>
    <t xml:space="preserve">工             期 </t>
    <phoneticPr fontId="4"/>
  </si>
  <si>
    <t xml:space="preserve">完  成  戸  数 </t>
    <phoneticPr fontId="4"/>
  </si>
  <si>
    <t>建 築 中 戸 数</t>
    <phoneticPr fontId="4"/>
  </si>
  <si>
    <t xml:space="preserve"> 売 </t>
  </si>
  <si>
    <t>戸         数</t>
    <phoneticPr fontId="4"/>
  </si>
  <si>
    <t>却</t>
  </si>
  <si>
    <t xml:space="preserve"> 入   金   額 </t>
    <phoneticPr fontId="4"/>
  </si>
  <si>
    <t>済</t>
  </si>
  <si>
    <t xml:space="preserve">未 収 入 金 </t>
    <phoneticPr fontId="4"/>
  </si>
  <si>
    <t>未   契  約   分</t>
    <phoneticPr fontId="4"/>
  </si>
  <si>
    <t>戸        数</t>
    <phoneticPr fontId="4"/>
  </si>
  <si>
    <t xml:space="preserve">売上見込額 </t>
    <phoneticPr fontId="4"/>
  </si>
  <si>
    <t xml:space="preserve"> 借       入       金</t>
    <phoneticPr fontId="4"/>
  </si>
  <si>
    <t>未       払       金</t>
    <phoneticPr fontId="4"/>
  </si>
  <si>
    <t xml:space="preserve"> 　 備         考</t>
    <phoneticPr fontId="4"/>
  </si>
  <si>
    <t>　完成予定年月</t>
    <phoneticPr fontId="4"/>
  </si>
  <si>
    <t>　発売中</t>
    <phoneticPr fontId="4"/>
  </si>
  <si>
    <t>　計画中</t>
    <phoneticPr fontId="4"/>
  </si>
  <si>
    <t xml:space="preserve">              等</t>
  </si>
  <si>
    <t>特 記 事 項</t>
    <phoneticPr fontId="4"/>
  </si>
  <si>
    <t>支店名：</t>
    <rPh sb="0" eb="2">
      <t>シテン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</si>
</sst>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[$-F800]dddd\,\ mmmm\ dd\,\ yyyy"/>
    <numFmt numFmtId="177" formatCode="0.000%"/>
    <numFmt numFmtId="178" formatCode="0.0%"/>
    <numFmt numFmtId="179" formatCode="0_ "/>
    <numFmt numFmtId="180" formatCode="#,###"/>
    <numFmt numFmtId="181" formatCode="#,##0.00_);[Red]\(#,##0.00\)"/>
    <numFmt numFmtId="182" formatCode="#,##0;&quot;▲ &quot;#,##0"/>
    <numFmt numFmtId="183" formatCode="#,###;&quot;▲ &quot;#,###"/>
    <numFmt numFmtId="184" formatCode="0.00&quot;㎡&quot;"/>
  </numFmts>
  <fonts count="64"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8.5"/>
      <name val="ＭＳ Ｐゴシック"/>
      <family val="3"/>
      <charset val="128"/>
    </font>
    <font>
      <sz val="7.5"/>
      <name val="ＭＳ Ｐゴシック"/>
      <family val="3"/>
      <charset val="128"/>
    </font>
    <font>
      <sz val="7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4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u/>
      <sz val="18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10"/>
      <color rgb="FFFF0000"/>
      <name val="游ゴシック"/>
      <family val="2"/>
      <charset val="128"/>
      <scheme val="minor"/>
    </font>
    <font>
      <sz val="10"/>
      <name val="游ゴシック"/>
      <family val="2"/>
      <charset val="128"/>
      <scheme val="minor"/>
    </font>
    <font>
      <sz val="11"/>
      <name val="游ゴシック"/>
      <family val="2"/>
      <charset val="128"/>
      <scheme val="minor"/>
    </font>
    <font>
      <sz val="10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1"/>
      <name val="ＭＳ ゴシック"/>
      <family val="3"/>
      <charset val="128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9"/>
      <color indexed="81"/>
      <name val="ＭＳ Ｐゴシック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b/>
      <sz val="9"/>
      <color indexed="8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b/>
      <sz val="9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8"/>
      <color theme="1"/>
      <name val="游ゴシック"/>
      <family val="3"/>
      <charset val="128"/>
      <scheme val="minor"/>
    </font>
    <font>
      <sz val="9"/>
      <color theme="3" tint="0.39997558519241921"/>
      <name val="游ゴシック"/>
      <family val="3"/>
      <charset val="128"/>
      <scheme val="minor"/>
    </font>
    <font>
      <sz val="10"/>
      <color theme="3" tint="0.39997558519241921"/>
      <name val="游ゴシック"/>
      <family val="3"/>
      <charset val="128"/>
      <scheme val="minor"/>
    </font>
    <font>
      <sz val="16"/>
      <color rgb="FF0000FF"/>
      <name val="游ゴシック"/>
      <family val="3"/>
      <charset val="128"/>
      <scheme val="minor"/>
    </font>
    <font>
      <sz val="14"/>
      <color rgb="FF0000FF"/>
      <name val="游ゴシック"/>
      <family val="3"/>
      <charset val="128"/>
      <scheme val="minor"/>
    </font>
    <font>
      <b/>
      <sz val="16"/>
      <color rgb="FFFF0000"/>
      <name val="游ゴシック"/>
      <family val="3"/>
      <charset val="128"/>
      <scheme val="minor"/>
    </font>
    <font>
      <b/>
      <sz val="20"/>
      <color rgb="FFFF0000"/>
      <name val="游ゴシック"/>
      <family val="3"/>
      <charset val="128"/>
      <scheme val="minor"/>
    </font>
    <font>
      <sz val="9"/>
      <color rgb="FF0000FF"/>
      <name val="游ゴシック"/>
      <family val="3"/>
      <charset val="128"/>
      <scheme val="minor"/>
    </font>
    <font>
      <sz val="12"/>
      <color rgb="FF0000FF"/>
      <name val="游ゴシック"/>
      <family val="3"/>
      <charset val="128"/>
      <scheme val="minor"/>
    </font>
    <font>
      <b/>
      <u/>
      <sz val="18"/>
      <color rgb="FF0000FF"/>
      <name val="游ゴシック"/>
      <family val="3"/>
      <charset val="128"/>
      <scheme val="minor"/>
    </font>
    <font>
      <b/>
      <sz val="18"/>
      <color rgb="FF0000FF"/>
      <name val="游ゴシック"/>
      <family val="3"/>
      <charset val="128"/>
      <scheme val="minor"/>
    </font>
    <font>
      <sz val="10"/>
      <color rgb="FF0000FF"/>
      <name val="游ゴシック"/>
      <family val="3"/>
      <charset val="128"/>
      <scheme val="minor"/>
    </font>
    <font>
      <b/>
      <u/>
      <sz val="18"/>
      <name val="ＭＳ Ｐゴシック"/>
      <family val="3"/>
      <charset val="128"/>
    </font>
    <font>
      <sz val="12"/>
      <name val="ＭＳ Ｐゴシック"/>
      <family val="3"/>
      <charset val="128"/>
    </font>
    <font>
      <sz val="18"/>
      <name val="ＭＳ ゴシック"/>
      <family val="3"/>
      <charset val="128"/>
    </font>
    <font>
      <u/>
      <sz val="11"/>
      <name val="ＭＳ Ｐゴシック"/>
      <family val="3"/>
      <charset val="128"/>
    </font>
    <font>
      <b/>
      <u/>
      <sz val="16"/>
      <name val="ＭＳ ゴシック"/>
      <family val="3"/>
      <charset val="128"/>
    </font>
    <font>
      <sz val="14"/>
      <name val="ＭＳ Ｐゴシック"/>
      <family val="3"/>
      <charset val="128"/>
    </font>
  </fonts>
  <fills count="1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FF"/>
        <bgColor indexed="64"/>
      </patternFill>
    </fill>
    <fill>
      <patternFill patternType="darkGray">
        <bgColor rgb="FFCCFFCC"/>
      </patternFill>
    </fill>
    <fill>
      <patternFill patternType="darkGray"/>
    </fill>
    <fill>
      <patternFill patternType="darkGray">
        <bgColor rgb="FFCCFFFF"/>
      </patternFill>
    </fill>
    <fill>
      <patternFill patternType="darkGray">
        <bgColor rgb="FFFFFF99"/>
      </patternFill>
    </fill>
  </fills>
  <borders count="475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/>
      <right style="dotted">
        <color auto="1"/>
      </right>
      <top/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auto="1"/>
      </left>
      <right/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double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 style="double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/>
      <diagonal/>
    </border>
    <border diagonalUp="1"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 style="thin">
        <color indexed="64"/>
      </diagonal>
    </border>
    <border diagonalUp="1"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 style="thin">
        <color indexed="64"/>
      </diagonal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FF"/>
      </left>
      <right/>
      <top style="thin">
        <color rgb="FF0000FF"/>
      </top>
      <bottom style="thin">
        <color rgb="FF0000FF"/>
      </bottom>
      <diagonal/>
    </border>
    <border>
      <left/>
      <right/>
      <top style="thin">
        <color rgb="FF0000FF"/>
      </top>
      <bottom style="thin">
        <color rgb="FF0000FF"/>
      </bottom>
      <diagonal/>
    </border>
    <border>
      <left/>
      <right style="thin">
        <color rgb="FF0000FF"/>
      </right>
      <top style="thin">
        <color rgb="FF0000FF"/>
      </top>
      <bottom style="thin">
        <color rgb="FF0000FF"/>
      </bottom>
      <diagonal/>
    </border>
    <border>
      <left/>
      <right style="thick">
        <color rgb="FFFF0000"/>
      </right>
      <top/>
      <bottom/>
      <diagonal/>
    </border>
    <border>
      <left style="thick">
        <color rgb="FFFF0000"/>
      </left>
      <right/>
      <top style="thick">
        <color rgb="FFFF0000"/>
      </top>
      <bottom style="thick">
        <color rgb="FFFF0000"/>
      </bottom>
      <diagonal/>
    </border>
    <border>
      <left/>
      <right/>
      <top style="thick">
        <color rgb="FFFF0000"/>
      </top>
      <bottom style="thick">
        <color rgb="FFFF0000"/>
      </bottom>
      <diagonal/>
    </border>
    <border>
      <left/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ck">
        <color rgb="FFFF0000"/>
      </left>
      <right/>
      <top/>
      <bottom/>
      <diagonal/>
    </border>
    <border>
      <left style="medium">
        <color rgb="FF0000FF"/>
      </left>
      <right style="thin">
        <color indexed="64"/>
      </right>
      <top style="medium">
        <color rgb="FF0000FF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FF"/>
      </top>
      <bottom style="thin">
        <color indexed="64"/>
      </bottom>
      <diagonal/>
    </border>
    <border>
      <left style="thin">
        <color indexed="64"/>
      </left>
      <right/>
      <top style="medium">
        <color rgb="FF0000FF"/>
      </top>
      <bottom style="thin">
        <color indexed="64"/>
      </bottom>
      <diagonal/>
    </border>
    <border>
      <left style="thin">
        <color rgb="FF0000FF"/>
      </left>
      <right style="thin">
        <color indexed="64"/>
      </right>
      <top style="medium">
        <color rgb="FF0000FF"/>
      </top>
      <bottom style="thin">
        <color indexed="64"/>
      </bottom>
      <diagonal/>
    </border>
    <border>
      <left style="thin">
        <color indexed="64"/>
      </left>
      <right style="thin">
        <color rgb="FF0000FF"/>
      </right>
      <top style="medium">
        <color rgb="FF0000FF"/>
      </top>
      <bottom style="thin">
        <color indexed="64"/>
      </bottom>
      <diagonal/>
    </border>
    <border>
      <left/>
      <right style="thin">
        <color indexed="64"/>
      </right>
      <top style="medium">
        <color rgb="FF0000FF"/>
      </top>
      <bottom style="thin">
        <color indexed="64"/>
      </bottom>
      <diagonal/>
    </border>
    <border>
      <left style="thin">
        <color rgb="FF0000FF"/>
      </left>
      <right style="thin">
        <color indexed="64"/>
      </right>
      <top style="medium">
        <color rgb="FF0000FF"/>
      </top>
      <bottom/>
      <diagonal/>
    </border>
    <border>
      <left style="thin">
        <color indexed="64"/>
      </left>
      <right style="thin">
        <color indexed="64"/>
      </right>
      <top style="medium">
        <color rgb="FF0000FF"/>
      </top>
      <bottom/>
      <diagonal/>
    </border>
    <border>
      <left style="thin">
        <color indexed="64"/>
      </left>
      <right/>
      <top style="medium">
        <color rgb="FF0000FF"/>
      </top>
      <bottom/>
      <diagonal/>
    </border>
    <border>
      <left style="thin">
        <color indexed="64"/>
      </left>
      <right style="thin">
        <color rgb="FF0000FF"/>
      </right>
      <top style="medium">
        <color rgb="FF0000FF"/>
      </top>
      <bottom/>
      <diagonal/>
    </border>
    <border>
      <left/>
      <right style="thin">
        <color indexed="64"/>
      </right>
      <top style="medium">
        <color rgb="FF0000FF"/>
      </top>
      <bottom/>
      <diagonal/>
    </border>
    <border>
      <left style="thin">
        <color indexed="64"/>
      </left>
      <right style="medium">
        <color rgb="FF0000FF"/>
      </right>
      <top style="medium">
        <color rgb="FF0000FF"/>
      </top>
      <bottom/>
      <diagonal/>
    </border>
    <border>
      <left style="medium">
        <color rgb="FF0000FF"/>
      </left>
      <right style="thin">
        <color indexed="64"/>
      </right>
      <top style="thin">
        <color indexed="64"/>
      </top>
      <bottom style="medium">
        <color rgb="FF0000F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0000FF"/>
      </bottom>
      <diagonal/>
    </border>
    <border>
      <left style="thin">
        <color indexed="64"/>
      </left>
      <right/>
      <top style="thin">
        <color indexed="64"/>
      </top>
      <bottom style="medium">
        <color rgb="FF0000FF"/>
      </bottom>
      <diagonal/>
    </border>
    <border>
      <left style="thin">
        <color rgb="FF0000FF"/>
      </left>
      <right style="thin">
        <color indexed="64"/>
      </right>
      <top style="thin">
        <color indexed="64"/>
      </top>
      <bottom style="medium">
        <color rgb="FF0000FF"/>
      </bottom>
      <diagonal/>
    </border>
    <border>
      <left style="thin">
        <color indexed="64"/>
      </left>
      <right style="thin">
        <color rgb="FF0000FF"/>
      </right>
      <top style="thin">
        <color indexed="64"/>
      </top>
      <bottom style="medium">
        <color rgb="FF0000FF"/>
      </bottom>
      <diagonal/>
    </border>
    <border>
      <left/>
      <right style="thin">
        <color indexed="64"/>
      </right>
      <top style="thin">
        <color indexed="64"/>
      </top>
      <bottom style="medium">
        <color rgb="FF0000FF"/>
      </bottom>
      <diagonal/>
    </border>
    <border>
      <left style="thin">
        <color rgb="FF0000FF"/>
      </left>
      <right style="thin">
        <color indexed="64"/>
      </right>
      <top style="thin">
        <color rgb="FF0000FF"/>
      </top>
      <bottom style="medium">
        <color rgb="FF0000FF"/>
      </bottom>
      <diagonal/>
    </border>
    <border>
      <left style="thin">
        <color indexed="64"/>
      </left>
      <right style="thin">
        <color indexed="64"/>
      </right>
      <top style="thin">
        <color rgb="FF0000FF"/>
      </top>
      <bottom style="medium">
        <color rgb="FF0000FF"/>
      </bottom>
      <diagonal/>
    </border>
    <border>
      <left style="thin">
        <color indexed="64"/>
      </left>
      <right/>
      <top style="thin">
        <color rgb="FF0000FF"/>
      </top>
      <bottom style="medium">
        <color rgb="FF0000FF"/>
      </bottom>
      <diagonal/>
    </border>
    <border>
      <left style="hair">
        <color rgb="FF0000FF"/>
      </left>
      <right style="thin">
        <color indexed="64"/>
      </right>
      <top style="thin">
        <color rgb="FF0000FF"/>
      </top>
      <bottom style="medium">
        <color rgb="FF0000FF"/>
      </bottom>
      <diagonal/>
    </border>
    <border>
      <left style="thin">
        <color indexed="64"/>
      </left>
      <right style="hair">
        <color rgb="FF0000FF"/>
      </right>
      <top style="thin">
        <color rgb="FF0000FF"/>
      </top>
      <bottom style="medium">
        <color rgb="FF0000FF"/>
      </bottom>
      <diagonal/>
    </border>
    <border>
      <left/>
      <right style="thin">
        <color indexed="64"/>
      </right>
      <top style="thin">
        <color rgb="FF0000FF"/>
      </top>
      <bottom style="medium">
        <color rgb="FF0000FF"/>
      </bottom>
      <diagonal/>
    </border>
    <border>
      <left style="thin">
        <color indexed="64"/>
      </left>
      <right style="thin">
        <color rgb="FF0000FF"/>
      </right>
      <top style="thin">
        <color rgb="FF0000FF"/>
      </top>
      <bottom style="medium">
        <color rgb="FF0000FF"/>
      </bottom>
      <diagonal/>
    </border>
    <border>
      <left style="thin">
        <color indexed="64"/>
      </left>
      <right style="medium">
        <color rgb="FF0000FF"/>
      </right>
      <top style="thin">
        <color rgb="FF0000FF"/>
      </top>
      <bottom style="medium">
        <color rgb="FF0000FF"/>
      </bottom>
      <diagonal/>
    </border>
    <border>
      <left style="thin">
        <color rgb="FF0000FF"/>
      </left>
      <right/>
      <top style="medium">
        <color rgb="FF0000FF"/>
      </top>
      <bottom/>
      <diagonal/>
    </border>
    <border>
      <left/>
      <right/>
      <top style="medium">
        <color rgb="FF0000FF"/>
      </top>
      <bottom/>
      <diagonal/>
    </border>
    <border>
      <left/>
      <right style="thin">
        <color rgb="FF0000FF"/>
      </right>
      <top style="medium">
        <color rgb="FF0000FF"/>
      </top>
      <bottom/>
      <diagonal/>
    </border>
    <border>
      <left style="medium">
        <color rgb="FF0000FF"/>
      </left>
      <right/>
      <top style="medium">
        <color rgb="FF0000FF"/>
      </top>
      <bottom/>
      <diagonal/>
    </border>
    <border diagonalUp="1">
      <left style="thin">
        <color rgb="FF0000FF"/>
      </left>
      <right style="thin">
        <color indexed="64"/>
      </right>
      <top style="medium">
        <color rgb="FF0000FF"/>
      </top>
      <bottom/>
      <diagonal style="thin">
        <color rgb="FF0000FF"/>
      </diagonal>
    </border>
    <border diagonalUp="1">
      <left style="thin">
        <color indexed="64"/>
      </left>
      <right style="thin">
        <color indexed="64"/>
      </right>
      <top style="medium">
        <color rgb="FF0000FF"/>
      </top>
      <bottom/>
      <diagonal style="thin">
        <color rgb="FF0000FF"/>
      </diagonal>
    </border>
    <border diagonalUp="1">
      <left style="thin">
        <color indexed="64"/>
      </left>
      <right/>
      <top style="medium">
        <color rgb="FF0000FF"/>
      </top>
      <bottom/>
      <diagonal style="thin">
        <color rgb="FF0000FF"/>
      </diagonal>
    </border>
    <border>
      <left style="thick">
        <color rgb="FFFF0000"/>
      </left>
      <right style="thin">
        <color indexed="64"/>
      </right>
      <top style="thick">
        <color rgb="FFFF0000"/>
      </top>
      <bottom/>
      <diagonal/>
    </border>
    <border>
      <left style="thin">
        <color indexed="64"/>
      </left>
      <right style="thin">
        <color indexed="64"/>
      </right>
      <top style="thick">
        <color rgb="FFFF0000"/>
      </top>
      <bottom/>
      <diagonal/>
    </border>
    <border>
      <left style="thin">
        <color indexed="64"/>
      </left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 style="thin">
        <color indexed="64"/>
      </right>
      <top style="medium">
        <color rgb="FF0000FF"/>
      </top>
      <bottom/>
      <diagonal/>
    </border>
    <border>
      <left style="thin">
        <color indexed="64"/>
      </left>
      <right style="thick">
        <color rgb="FFFF0000"/>
      </right>
      <top style="medium">
        <color rgb="FF0000FF"/>
      </top>
      <bottom/>
      <diagonal/>
    </border>
    <border>
      <left style="medium">
        <color rgb="FF0000FF"/>
      </left>
      <right/>
      <top/>
      <bottom/>
      <diagonal/>
    </border>
    <border>
      <left style="thin">
        <color rgb="FF0000FF"/>
      </left>
      <right/>
      <top/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/>
      <right style="thin">
        <color rgb="FF0000FF"/>
      </right>
      <top/>
      <bottom style="thick">
        <color rgb="FFFF0000"/>
      </bottom>
      <diagonal/>
    </border>
    <border>
      <left/>
      <right style="thin">
        <color indexed="64"/>
      </right>
      <top style="hair">
        <color rgb="FF0000FF"/>
      </top>
      <bottom/>
      <diagonal/>
    </border>
    <border>
      <left style="thin">
        <color indexed="64"/>
      </left>
      <right/>
      <top style="hair">
        <color rgb="FF0000FF"/>
      </top>
      <bottom/>
      <diagonal/>
    </border>
    <border diagonalUp="1">
      <left style="thin">
        <color rgb="FF0000FF"/>
      </left>
      <right style="thin">
        <color indexed="64"/>
      </right>
      <top style="hair">
        <color rgb="FF0000FF"/>
      </top>
      <bottom/>
      <diagonal style="thin">
        <color rgb="FF0000FF"/>
      </diagonal>
    </border>
    <border diagonalUp="1">
      <left style="thin">
        <color indexed="64"/>
      </left>
      <right style="thin">
        <color indexed="64"/>
      </right>
      <top style="hair">
        <color rgb="FF0000FF"/>
      </top>
      <bottom/>
      <diagonal style="thin">
        <color rgb="FF0000FF"/>
      </diagonal>
    </border>
    <border diagonalUp="1">
      <left style="thin">
        <color indexed="64"/>
      </left>
      <right/>
      <top style="hair">
        <color rgb="FF0000FF"/>
      </top>
      <bottom/>
      <diagonal style="thin">
        <color rgb="FF0000FF"/>
      </diagonal>
    </border>
    <border>
      <left style="thick">
        <color rgb="FFFF0000"/>
      </left>
      <right style="thin">
        <color indexed="64"/>
      </right>
      <top style="hair">
        <color rgb="FF0000FF"/>
      </top>
      <bottom/>
      <diagonal/>
    </border>
    <border>
      <left style="thin">
        <color indexed="64"/>
      </left>
      <right style="thin">
        <color indexed="64"/>
      </right>
      <top style="hair">
        <color rgb="FF0000FF"/>
      </top>
      <bottom/>
      <diagonal/>
    </border>
    <border>
      <left style="thin">
        <color indexed="64"/>
      </left>
      <right style="thick">
        <color rgb="FFFF0000"/>
      </right>
      <top style="hair">
        <color rgb="FF0000FF"/>
      </top>
      <bottom/>
      <diagonal/>
    </border>
    <border>
      <left style="thin">
        <color indexed="64"/>
      </left>
      <right style="medium">
        <color rgb="FF0000FF"/>
      </right>
      <top style="hair">
        <color rgb="FF0000FF"/>
      </top>
      <bottom/>
      <diagonal/>
    </border>
    <border>
      <left style="thick">
        <color rgb="FFFF0000"/>
      </left>
      <right/>
      <top style="thick">
        <color rgb="FFFF0000"/>
      </top>
      <bottom style="thin">
        <color auto="1"/>
      </bottom>
      <diagonal/>
    </border>
    <border>
      <left/>
      <right/>
      <top style="thick">
        <color rgb="FFFF0000"/>
      </top>
      <bottom style="thin">
        <color auto="1"/>
      </bottom>
      <diagonal/>
    </border>
    <border>
      <left/>
      <right style="thick">
        <color rgb="FFFF0000"/>
      </right>
      <top style="thick">
        <color rgb="FFFF0000"/>
      </top>
      <bottom style="thin">
        <color auto="1"/>
      </bottom>
      <diagonal/>
    </border>
    <border>
      <left style="thick">
        <color rgb="FFFF0000"/>
      </left>
      <right style="thin">
        <color indexed="64"/>
      </right>
      <top style="thin">
        <color rgb="FF0000FF"/>
      </top>
      <bottom style="hair">
        <color rgb="FF0000FF"/>
      </bottom>
      <diagonal/>
    </border>
    <border>
      <left style="thin">
        <color indexed="64"/>
      </left>
      <right/>
      <top style="thin">
        <color rgb="FF0000FF"/>
      </top>
      <bottom style="hair">
        <color rgb="FF0000FF"/>
      </bottom>
      <diagonal/>
    </border>
    <border diagonalUp="1">
      <left style="thin">
        <color rgb="FF0000FF"/>
      </left>
      <right style="thin">
        <color indexed="64"/>
      </right>
      <top style="thin">
        <color rgb="FF0000FF"/>
      </top>
      <bottom style="hair">
        <color rgb="FF0000FF"/>
      </bottom>
      <diagonal style="thin">
        <color rgb="FF0000FF"/>
      </diagonal>
    </border>
    <border diagonalUp="1">
      <left style="thin">
        <color indexed="64"/>
      </left>
      <right style="thin">
        <color indexed="64"/>
      </right>
      <top style="thin">
        <color rgb="FF0000FF"/>
      </top>
      <bottom style="hair">
        <color rgb="FF0000FF"/>
      </bottom>
      <diagonal style="thin">
        <color rgb="FF0000FF"/>
      </diagonal>
    </border>
    <border diagonalUp="1">
      <left style="thin">
        <color indexed="64"/>
      </left>
      <right/>
      <top style="thin">
        <color rgb="FF0000FF"/>
      </top>
      <bottom style="hair">
        <color rgb="FF0000FF"/>
      </bottom>
      <diagonal style="thin">
        <color rgb="FF0000FF"/>
      </diagonal>
    </border>
    <border>
      <left style="thin">
        <color indexed="64"/>
      </left>
      <right style="thin">
        <color indexed="64"/>
      </right>
      <top style="thin">
        <color rgb="FF0000FF"/>
      </top>
      <bottom style="hair">
        <color rgb="FF0000FF"/>
      </bottom>
      <diagonal/>
    </border>
    <border>
      <left style="thin">
        <color indexed="64"/>
      </left>
      <right style="thick">
        <color rgb="FFFF0000"/>
      </right>
      <top style="thin">
        <color rgb="FF0000FF"/>
      </top>
      <bottom style="hair">
        <color rgb="FF0000FF"/>
      </bottom>
      <diagonal/>
    </border>
    <border>
      <left/>
      <right style="thin">
        <color indexed="64"/>
      </right>
      <top style="thin">
        <color rgb="FF0000FF"/>
      </top>
      <bottom style="hair">
        <color rgb="FF0000FF"/>
      </bottom>
      <diagonal/>
    </border>
    <border>
      <left style="thin">
        <color indexed="64"/>
      </left>
      <right style="medium">
        <color rgb="FF0000FF"/>
      </right>
      <top style="thin">
        <color rgb="FF0000FF"/>
      </top>
      <bottom style="hair">
        <color rgb="FF0000FF"/>
      </bottom>
      <diagonal/>
    </border>
    <border>
      <left style="thick">
        <color rgb="FFFF0000"/>
      </left>
      <right/>
      <top style="thin">
        <color auto="1"/>
      </top>
      <bottom/>
      <diagonal/>
    </border>
    <border>
      <left/>
      <right style="thick">
        <color rgb="FFFF0000"/>
      </right>
      <top style="thin">
        <color auto="1"/>
      </top>
      <bottom/>
      <diagonal/>
    </border>
    <border>
      <left style="thick">
        <color rgb="FFFF0000"/>
      </left>
      <right style="thin">
        <color indexed="64"/>
      </right>
      <top/>
      <bottom style="thin">
        <color rgb="FF0000FF"/>
      </bottom>
      <diagonal/>
    </border>
    <border>
      <left style="thin">
        <color indexed="64"/>
      </left>
      <right/>
      <top/>
      <bottom style="thin">
        <color rgb="FF0000FF"/>
      </bottom>
      <diagonal/>
    </border>
    <border diagonalUp="1">
      <left style="thin">
        <color rgb="FF0000FF"/>
      </left>
      <right style="thin">
        <color indexed="64"/>
      </right>
      <top/>
      <bottom style="thin">
        <color rgb="FF0000FF"/>
      </bottom>
      <diagonal style="thin">
        <color rgb="FF0000FF"/>
      </diagonal>
    </border>
    <border diagonalUp="1">
      <left style="thin">
        <color indexed="64"/>
      </left>
      <right style="thin">
        <color indexed="64"/>
      </right>
      <top/>
      <bottom style="thin">
        <color rgb="FF0000FF"/>
      </bottom>
      <diagonal style="thin">
        <color rgb="FF0000FF"/>
      </diagonal>
    </border>
    <border diagonalUp="1">
      <left style="thin">
        <color indexed="64"/>
      </left>
      <right/>
      <top/>
      <bottom style="thin">
        <color rgb="FF0000FF"/>
      </bottom>
      <diagonal style="thin">
        <color rgb="FF0000FF"/>
      </diagonal>
    </border>
    <border>
      <left style="thin">
        <color indexed="64"/>
      </left>
      <right style="thin">
        <color indexed="64"/>
      </right>
      <top/>
      <bottom style="thin">
        <color rgb="FF0000FF"/>
      </bottom>
      <diagonal/>
    </border>
    <border>
      <left style="thin">
        <color indexed="64"/>
      </left>
      <right style="thick">
        <color rgb="FFFF0000"/>
      </right>
      <top/>
      <bottom style="thin">
        <color rgb="FF0000FF"/>
      </bottom>
      <diagonal/>
    </border>
    <border>
      <left/>
      <right style="thin">
        <color indexed="64"/>
      </right>
      <top/>
      <bottom style="thin">
        <color rgb="FF0000FF"/>
      </bottom>
      <diagonal/>
    </border>
    <border>
      <left style="thin">
        <color indexed="64"/>
      </left>
      <right style="medium">
        <color rgb="FF0000FF"/>
      </right>
      <top/>
      <bottom style="thin">
        <color rgb="FF0000FF"/>
      </bottom>
      <diagonal/>
    </border>
    <border>
      <left style="thick">
        <color rgb="FFFF0000"/>
      </left>
      <right/>
      <top style="thin">
        <color rgb="FF0000FF"/>
      </top>
      <bottom style="thin">
        <color auto="1"/>
      </bottom>
      <diagonal/>
    </border>
    <border>
      <left/>
      <right/>
      <top style="thin">
        <color rgb="FF0000FF"/>
      </top>
      <bottom style="thin">
        <color indexed="64"/>
      </bottom>
      <diagonal/>
    </border>
    <border>
      <left/>
      <right style="thick">
        <color rgb="FFFF0000"/>
      </right>
      <top style="thin">
        <color rgb="FF0000FF"/>
      </top>
      <bottom style="thin">
        <color auto="1"/>
      </bottom>
      <diagonal/>
    </border>
    <border diagonalUp="1">
      <left style="thin">
        <color rgb="FF0000FF"/>
      </left>
      <right style="thin">
        <color indexed="64"/>
      </right>
      <top/>
      <bottom/>
      <diagonal style="thin">
        <color rgb="FF0000FF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rgb="FF0000FF"/>
      </diagonal>
    </border>
    <border diagonalUp="1">
      <left style="thin">
        <color indexed="64"/>
      </left>
      <right/>
      <top/>
      <bottom/>
      <diagonal style="thin">
        <color rgb="FF0000FF"/>
      </diagonal>
    </border>
    <border>
      <left style="thick">
        <color rgb="FFFF0000"/>
      </left>
      <right style="thin">
        <color indexed="64"/>
      </right>
      <top/>
      <bottom/>
      <diagonal/>
    </border>
    <border>
      <left style="thin">
        <color indexed="64"/>
      </left>
      <right style="medium">
        <color rgb="FF0000FF"/>
      </right>
      <top/>
      <bottom/>
      <diagonal/>
    </border>
    <border>
      <left style="thick">
        <color rgb="FFFF0000"/>
      </left>
      <right/>
      <top style="thin">
        <color auto="1"/>
      </top>
      <bottom style="thin">
        <color rgb="FF0000FF"/>
      </bottom>
      <diagonal/>
    </border>
    <border>
      <left/>
      <right/>
      <top style="thin">
        <color indexed="64"/>
      </top>
      <bottom style="thin">
        <color rgb="FF0000FF"/>
      </bottom>
      <diagonal/>
    </border>
    <border>
      <left/>
      <right style="thick">
        <color rgb="FFFF0000"/>
      </right>
      <top style="thin">
        <color auto="1"/>
      </top>
      <bottom style="thin">
        <color rgb="FF0000FF"/>
      </bottom>
      <diagonal/>
    </border>
    <border>
      <left style="thick">
        <color rgb="FFFF0000"/>
      </left>
      <right/>
      <top/>
      <bottom style="thin">
        <color auto="1"/>
      </bottom>
      <diagonal/>
    </border>
    <border>
      <left/>
      <right style="thick">
        <color rgb="FFFF0000"/>
      </right>
      <top/>
      <bottom style="thin">
        <color auto="1"/>
      </bottom>
      <diagonal/>
    </border>
    <border>
      <left style="thick">
        <color rgb="FFFF0000"/>
      </left>
      <right/>
      <top style="thin">
        <color auto="1"/>
      </top>
      <bottom style="thick">
        <color rgb="FFFF0000"/>
      </bottom>
      <diagonal/>
    </border>
    <border>
      <left/>
      <right/>
      <top style="thin">
        <color auto="1"/>
      </top>
      <bottom style="thick">
        <color rgb="FFFF0000"/>
      </bottom>
      <diagonal/>
    </border>
    <border>
      <left/>
      <right style="thick">
        <color rgb="FFFF0000"/>
      </right>
      <top style="thin">
        <color auto="1"/>
      </top>
      <bottom style="thick">
        <color rgb="FFFF0000"/>
      </bottom>
      <diagonal/>
    </border>
    <border>
      <left style="thin">
        <color rgb="FF0000FF"/>
      </left>
      <right/>
      <top/>
      <bottom/>
      <diagonal/>
    </border>
    <border>
      <left/>
      <right style="thin">
        <color rgb="FF0000FF"/>
      </right>
      <top/>
      <bottom/>
      <diagonal/>
    </border>
    <border>
      <left style="thin">
        <color indexed="64"/>
      </left>
      <right style="thick">
        <color rgb="FFFF0000"/>
      </right>
      <top/>
      <bottom/>
      <diagonal/>
    </border>
    <border>
      <left style="thin">
        <color rgb="FF0000FF"/>
      </left>
      <right style="thin">
        <color indexed="64"/>
      </right>
      <top style="hair">
        <color rgb="FF0000FF"/>
      </top>
      <bottom/>
      <diagonal/>
    </border>
    <border>
      <left style="thick">
        <color rgb="FFFF0000"/>
      </left>
      <right style="thin">
        <color indexed="64"/>
      </right>
      <top style="hair">
        <color rgb="FF0000FF"/>
      </top>
      <bottom style="thick">
        <color rgb="FFFF0000"/>
      </bottom>
      <diagonal/>
    </border>
    <border>
      <left style="thin">
        <color indexed="64"/>
      </left>
      <right style="thin">
        <color indexed="64"/>
      </right>
      <top style="hair">
        <color rgb="FF0000FF"/>
      </top>
      <bottom style="thick">
        <color rgb="FFFF0000"/>
      </bottom>
      <diagonal/>
    </border>
    <border>
      <left style="thin">
        <color indexed="64"/>
      </left>
      <right style="thick">
        <color rgb="FFFF0000"/>
      </right>
      <top style="hair">
        <color rgb="FF0000FF"/>
      </top>
      <bottom style="thick">
        <color rgb="FFFF0000"/>
      </bottom>
      <diagonal/>
    </border>
    <border>
      <left style="thick">
        <color rgb="FFFF0000"/>
      </left>
      <right style="thin">
        <color indexed="64"/>
      </right>
      <top style="hair">
        <color rgb="FF0000FF"/>
      </top>
      <bottom style="double">
        <color rgb="FF0000FF"/>
      </bottom>
      <diagonal/>
    </border>
    <border>
      <left style="thin">
        <color indexed="64"/>
      </left>
      <right style="thin">
        <color indexed="64"/>
      </right>
      <top style="hair">
        <color rgb="FF0000FF"/>
      </top>
      <bottom style="double">
        <color rgb="FF0000FF"/>
      </bottom>
      <diagonal/>
    </border>
    <border>
      <left style="thin">
        <color indexed="64"/>
      </left>
      <right style="medium">
        <color rgb="FF0000FF"/>
      </right>
      <top style="hair">
        <color rgb="FF0000FF"/>
      </top>
      <bottom style="double">
        <color rgb="FF0000FF"/>
      </bottom>
      <diagonal/>
    </border>
    <border>
      <left style="thin">
        <color rgb="FF0000FF"/>
      </left>
      <right/>
      <top style="double">
        <color rgb="FF0000FF"/>
      </top>
      <bottom/>
      <diagonal/>
    </border>
    <border>
      <left/>
      <right/>
      <top style="double">
        <color rgb="FF0000FF"/>
      </top>
      <bottom/>
      <diagonal/>
    </border>
    <border>
      <left/>
      <right style="thin">
        <color rgb="FF0000FF"/>
      </right>
      <top style="double">
        <color rgb="FF0000FF"/>
      </top>
      <bottom/>
      <diagonal/>
    </border>
    <border>
      <left style="thin">
        <color rgb="FF0000FF"/>
      </left>
      <right style="thin">
        <color indexed="64"/>
      </right>
      <top style="double">
        <color rgb="FF0000FF"/>
      </top>
      <bottom style="hair">
        <color rgb="FF0000FF"/>
      </bottom>
      <diagonal/>
    </border>
    <border>
      <left style="thin">
        <color indexed="64"/>
      </left>
      <right/>
      <top style="double">
        <color rgb="FF0000FF"/>
      </top>
      <bottom style="hair">
        <color rgb="FF0000FF"/>
      </bottom>
      <diagonal/>
    </border>
    <border diagonalUp="1">
      <left style="thin">
        <color rgb="FF0000FF"/>
      </left>
      <right style="thin">
        <color indexed="64"/>
      </right>
      <top style="double">
        <color rgb="FF0000FF"/>
      </top>
      <bottom style="hair">
        <color rgb="FF0000FF"/>
      </bottom>
      <diagonal style="thin">
        <color rgb="FF0000FF"/>
      </diagonal>
    </border>
    <border diagonalUp="1">
      <left style="thin">
        <color indexed="64"/>
      </left>
      <right style="thin">
        <color indexed="64"/>
      </right>
      <top style="double">
        <color rgb="FF0000FF"/>
      </top>
      <bottom style="hair">
        <color rgb="FF0000FF"/>
      </bottom>
      <diagonal style="thin">
        <color rgb="FF0000FF"/>
      </diagonal>
    </border>
    <border diagonalUp="1">
      <left style="thin">
        <color indexed="64"/>
      </left>
      <right/>
      <top style="double">
        <color rgb="FF0000FF"/>
      </top>
      <bottom style="hair">
        <color rgb="FF0000FF"/>
      </bottom>
      <diagonal style="thin">
        <color rgb="FF0000FF"/>
      </diagonal>
    </border>
    <border>
      <left style="thin">
        <color rgb="FF0000FF"/>
      </left>
      <right style="thin">
        <color indexed="64"/>
      </right>
      <top/>
      <bottom style="hair">
        <color rgb="FF0000FF"/>
      </bottom>
      <diagonal/>
    </border>
    <border>
      <left style="thin">
        <color indexed="64"/>
      </left>
      <right style="thin">
        <color indexed="64"/>
      </right>
      <top/>
      <bottom style="hair">
        <color rgb="FF0000FF"/>
      </bottom>
      <diagonal/>
    </border>
    <border>
      <left style="thin">
        <color indexed="64"/>
      </left>
      <right/>
      <top/>
      <bottom style="hair">
        <color rgb="FF0000FF"/>
      </bottom>
      <diagonal/>
    </border>
    <border>
      <left style="hair">
        <color rgb="FF0000FF"/>
      </left>
      <right style="thin">
        <color indexed="64"/>
      </right>
      <top style="double">
        <color rgb="FF0000FF"/>
      </top>
      <bottom style="hair">
        <color rgb="FF0000FF"/>
      </bottom>
      <diagonal/>
    </border>
    <border>
      <left style="thin">
        <color indexed="64"/>
      </left>
      <right style="thin">
        <color indexed="64"/>
      </right>
      <top style="double">
        <color rgb="FF0000FF"/>
      </top>
      <bottom style="hair">
        <color rgb="FF0000FF"/>
      </bottom>
      <diagonal/>
    </border>
    <border>
      <left style="thin">
        <color indexed="64"/>
      </left>
      <right style="thin">
        <color rgb="FF0000FF"/>
      </right>
      <top style="double">
        <color rgb="FF0000FF"/>
      </top>
      <bottom style="hair">
        <color rgb="FF0000FF"/>
      </bottom>
      <diagonal/>
    </border>
    <border>
      <left/>
      <right style="thin">
        <color indexed="64"/>
      </right>
      <top/>
      <bottom style="hair">
        <color rgb="FF0000FF"/>
      </bottom>
      <diagonal/>
    </border>
    <border>
      <left style="thin">
        <color indexed="64"/>
      </left>
      <right style="hair">
        <color rgb="FF0000FF"/>
      </right>
      <top/>
      <bottom style="hair">
        <color rgb="FF0000FF"/>
      </bottom>
      <diagonal/>
    </border>
    <border>
      <left/>
      <right style="thin">
        <color indexed="64"/>
      </right>
      <top style="double">
        <color rgb="FF0000FF"/>
      </top>
      <bottom style="hair">
        <color rgb="FF0000FF"/>
      </bottom>
      <diagonal/>
    </border>
    <border>
      <left style="thin">
        <color rgb="FF0000FF"/>
      </left>
      <right style="thin">
        <color indexed="64"/>
      </right>
      <top style="thick">
        <color rgb="FFFF0000"/>
      </top>
      <bottom style="hair">
        <color rgb="FF0000FF"/>
      </bottom>
      <diagonal/>
    </border>
    <border>
      <left style="thin">
        <color indexed="64"/>
      </left>
      <right style="thin">
        <color indexed="64"/>
      </right>
      <top style="thick">
        <color rgb="FFFF0000"/>
      </top>
      <bottom style="hair">
        <color rgb="FF0000FF"/>
      </bottom>
      <diagonal/>
    </border>
    <border>
      <left style="thin">
        <color indexed="64"/>
      </left>
      <right/>
      <top style="thick">
        <color rgb="FFFF0000"/>
      </top>
      <bottom style="hair">
        <color rgb="FF0000FF"/>
      </bottom>
      <diagonal/>
    </border>
    <border>
      <left style="thin">
        <color indexed="64"/>
      </left>
      <right style="medium">
        <color rgb="FF0000FF"/>
      </right>
      <top style="double">
        <color rgb="FF0000FF"/>
      </top>
      <bottom style="hair">
        <color rgb="FF0000FF"/>
      </bottom>
      <diagonal/>
    </border>
    <border>
      <left style="thin">
        <color rgb="FF0000FF"/>
      </left>
      <right style="thin">
        <color indexed="64"/>
      </right>
      <top/>
      <bottom/>
      <diagonal/>
    </border>
    <border>
      <left style="hair">
        <color rgb="FF0000FF"/>
      </left>
      <right style="thin">
        <color indexed="64"/>
      </right>
      <top/>
      <bottom/>
      <diagonal/>
    </border>
    <border>
      <left style="thin">
        <color indexed="64"/>
      </left>
      <right style="thin">
        <color rgb="FF0000FF"/>
      </right>
      <top/>
      <bottom/>
      <diagonal/>
    </border>
    <border>
      <left style="thin">
        <color indexed="64"/>
      </left>
      <right style="hair">
        <color rgb="FF0000FF"/>
      </right>
      <top/>
      <bottom/>
      <diagonal/>
    </border>
    <border>
      <left style="medium">
        <color rgb="FF0000FF"/>
      </left>
      <right/>
      <top/>
      <bottom style="medium">
        <color rgb="FF0000FF"/>
      </bottom>
      <diagonal/>
    </border>
    <border>
      <left style="thin">
        <color rgb="FF0000FF"/>
      </left>
      <right/>
      <top/>
      <bottom style="medium">
        <color rgb="FF0000FF"/>
      </bottom>
      <diagonal/>
    </border>
    <border>
      <left/>
      <right/>
      <top/>
      <bottom style="medium">
        <color rgb="FF0000FF"/>
      </bottom>
      <diagonal/>
    </border>
    <border>
      <left/>
      <right style="thin">
        <color rgb="FF0000FF"/>
      </right>
      <top/>
      <bottom style="medium">
        <color rgb="FF0000FF"/>
      </bottom>
      <diagonal/>
    </border>
    <border>
      <left style="thin">
        <color rgb="FF0000FF"/>
      </left>
      <right style="thin">
        <color indexed="64"/>
      </right>
      <top style="hair">
        <color rgb="FF0000FF"/>
      </top>
      <bottom style="medium">
        <color rgb="FF0000FF"/>
      </bottom>
      <diagonal/>
    </border>
    <border>
      <left style="thin">
        <color indexed="64"/>
      </left>
      <right/>
      <top style="hair">
        <color rgb="FF0000FF"/>
      </top>
      <bottom style="medium">
        <color rgb="FF0000FF"/>
      </bottom>
      <diagonal/>
    </border>
    <border diagonalUp="1">
      <left style="thin">
        <color rgb="FF0000FF"/>
      </left>
      <right style="thin">
        <color indexed="64"/>
      </right>
      <top style="hair">
        <color rgb="FF0000FF"/>
      </top>
      <bottom style="medium">
        <color rgb="FF0000FF"/>
      </bottom>
      <diagonal style="thin">
        <color rgb="FF0000FF"/>
      </diagonal>
    </border>
    <border diagonalUp="1">
      <left style="thin">
        <color indexed="64"/>
      </left>
      <right style="thin">
        <color indexed="64"/>
      </right>
      <top style="hair">
        <color rgb="FF0000FF"/>
      </top>
      <bottom style="medium">
        <color rgb="FF0000FF"/>
      </bottom>
      <diagonal style="thin">
        <color rgb="FF0000FF"/>
      </diagonal>
    </border>
    <border diagonalUp="1">
      <left style="thin">
        <color indexed="64"/>
      </left>
      <right/>
      <top style="hair">
        <color rgb="FF0000FF"/>
      </top>
      <bottom style="medium">
        <color rgb="FF0000FF"/>
      </bottom>
      <diagonal style="thin">
        <color rgb="FF0000FF"/>
      </diagonal>
    </border>
    <border>
      <left style="thin">
        <color indexed="64"/>
      </left>
      <right style="thin">
        <color indexed="64"/>
      </right>
      <top style="hair">
        <color rgb="FF0000FF"/>
      </top>
      <bottom style="medium">
        <color rgb="FF0000FF"/>
      </bottom>
      <diagonal/>
    </border>
    <border>
      <left style="hair">
        <color rgb="FF0000FF"/>
      </left>
      <right style="thin">
        <color indexed="64"/>
      </right>
      <top style="hair">
        <color rgb="FF0000FF"/>
      </top>
      <bottom style="medium">
        <color rgb="FF0000FF"/>
      </bottom>
      <diagonal/>
    </border>
    <border>
      <left style="thin">
        <color indexed="64"/>
      </left>
      <right style="thin">
        <color rgb="FF0000FF"/>
      </right>
      <top style="hair">
        <color rgb="FF0000FF"/>
      </top>
      <bottom style="medium">
        <color rgb="FF0000FF"/>
      </bottom>
      <diagonal/>
    </border>
    <border>
      <left/>
      <right style="thin">
        <color indexed="64"/>
      </right>
      <top style="hair">
        <color rgb="FF0000FF"/>
      </top>
      <bottom style="medium">
        <color rgb="FF0000FF"/>
      </bottom>
      <diagonal/>
    </border>
    <border>
      <left style="thin">
        <color indexed="64"/>
      </left>
      <right style="hair">
        <color rgb="FF0000FF"/>
      </right>
      <top style="hair">
        <color rgb="FF0000FF"/>
      </top>
      <bottom style="medium">
        <color rgb="FF0000FF"/>
      </bottom>
      <diagonal/>
    </border>
    <border>
      <left style="thin">
        <color indexed="64"/>
      </left>
      <right style="medium">
        <color rgb="FF0000FF"/>
      </right>
      <top style="hair">
        <color rgb="FF0000FF"/>
      </top>
      <bottom style="medium">
        <color rgb="FF0000FF"/>
      </bottom>
      <diagonal/>
    </border>
    <border>
      <left style="thin">
        <color rgb="FF0000FF"/>
      </left>
      <right/>
      <top style="medium">
        <color rgb="FF0000FF"/>
      </top>
      <bottom style="thin">
        <color rgb="FF0000FF"/>
      </bottom>
      <diagonal/>
    </border>
    <border>
      <left/>
      <right/>
      <top style="medium">
        <color rgb="FF0000FF"/>
      </top>
      <bottom style="thin">
        <color rgb="FF0000FF"/>
      </bottom>
      <diagonal/>
    </border>
    <border>
      <left/>
      <right style="thin">
        <color rgb="FF0000FF"/>
      </right>
      <top style="medium">
        <color rgb="FF0000FF"/>
      </top>
      <bottom style="thin">
        <color rgb="FF0000FF"/>
      </bottom>
      <diagonal/>
    </border>
    <border>
      <left style="thin">
        <color indexed="64"/>
      </left>
      <right style="thin">
        <color rgb="FF0000FF"/>
      </right>
      <top style="hair">
        <color rgb="FF0000FF"/>
      </top>
      <bottom/>
      <diagonal/>
    </border>
    <border>
      <left style="thin">
        <color rgb="FF0000FF"/>
      </left>
      <right style="thin">
        <color indexed="64"/>
      </right>
      <top style="thin">
        <color rgb="FF0000FF"/>
      </top>
      <bottom style="hair">
        <color rgb="FF0000FF"/>
      </bottom>
      <diagonal/>
    </border>
    <border>
      <left style="thin">
        <color indexed="64"/>
      </left>
      <right style="thin">
        <color rgb="FF0000FF"/>
      </right>
      <top style="thin">
        <color rgb="FF0000FF"/>
      </top>
      <bottom style="hair">
        <color rgb="FF0000FF"/>
      </bottom>
      <diagonal/>
    </border>
    <border diagonalUp="1">
      <left style="thin">
        <color indexed="64"/>
      </left>
      <right style="thick">
        <color rgb="FFFF0000"/>
      </right>
      <top style="thin">
        <color rgb="FF0000FF"/>
      </top>
      <bottom style="hair">
        <color rgb="FF0000FF"/>
      </bottom>
      <diagonal style="thin">
        <color rgb="FF0000FF"/>
      </diagonal>
    </border>
    <border>
      <left style="thin">
        <color indexed="64"/>
      </left>
      <right style="thin">
        <color rgb="FF0000FF"/>
      </right>
      <top/>
      <bottom style="thin">
        <color indexed="64"/>
      </bottom>
      <diagonal/>
    </border>
    <border diagonalUp="1">
      <left style="thin">
        <color indexed="64"/>
      </left>
      <right style="thick">
        <color rgb="FFFF0000"/>
      </right>
      <top/>
      <bottom/>
      <diagonal style="thin">
        <color rgb="FF0000FF"/>
      </diagonal>
    </border>
    <border>
      <left style="thin">
        <color indexed="64"/>
      </left>
      <right style="thin">
        <color rgb="FF0000FF"/>
      </right>
      <top style="thin">
        <color indexed="64"/>
      </top>
      <bottom/>
      <diagonal/>
    </border>
    <border diagonalUp="1">
      <left style="thin">
        <color rgb="FF0000FF"/>
      </left>
      <right style="thin">
        <color indexed="64"/>
      </right>
      <top style="thin">
        <color rgb="FF0000FF"/>
      </top>
      <bottom/>
      <diagonal style="thin">
        <color rgb="FF0000FF"/>
      </diagonal>
    </border>
    <border diagonalUp="1">
      <left style="thin">
        <color indexed="64"/>
      </left>
      <right style="thin">
        <color indexed="64"/>
      </right>
      <top style="thin">
        <color rgb="FF0000FF"/>
      </top>
      <bottom/>
      <diagonal style="thin">
        <color rgb="FF0000FF"/>
      </diagonal>
    </border>
    <border diagonalUp="1">
      <left style="thin">
        <color indexed="64"/>
      </left>
      <right style="thick">
        <color rgb="FFFF0000"/>
      </right>
      <top style="thin">
        <color rgb="FF0000FF"/>
      </top>
      <bottom/>
      <diagonal style="thin">
        <color rgb="FF0000FF"/>
      </diagonal>
    </border>
    <border>
      <left style="thin">
        <color rgb="FF0000FF"/>
      </left>
      <right style="thin">
        <color indexed="64"/>
      </right>
      <top style="hair">
        <color rgb="FF0000FF"/>
      </top>
      <bottom style="thin">
        <color rgb="FF0000FF"/>
      </bottom>
      <diagonal/>
    </border>
    <border>
      <left style="thin">
        <color indexed="64"/>
      </left>
      <right style="thin">
        <color rgb="FF0000FF"/>
      </right>
      <top style="hair">
        <color rgb="FF0000FF"/>
      </top>
      <bottom style="thin">
        <color rgb="FF0000FF"/>
      </bottom>
      <diagonal/>
    </border>
    <border diagonalUp="1">
      <left style="thin">
        <color rgb="FF0000FF"/>
      </left>
      <right style="thin">
        <color indexed="64"/>
      </right>
      <top style="hair">
        <color rgb="FF0000FF"/>
      </top>
      <bottom style="thin">
        <color rgb="FF0000FF"/>
      </bottom>
      <diagonal style="thin">
        <color rgb="FF0000FF"/>
      </diagonal>
    </border>
    <border diagonalUp="1">
      <left style="thin">
        <color indexed="64"/>
      </left>
      <right style="thin">
        <color indexed="64"/>
      </right>
      <top style="hair">
        <color rgb="FF0000FF"/>
      </top>
      <bottom style="thin">
        <color rgb="FF0000FF"/>
      </bottom>
      <diagonal style="thin">
        <color rgb="FF0000FF"/>
      </diagonal>
    </border>
    <border diagonalUp="1">
      <left style="thin">
        <color indexed="64"/>
      </left>
      <right style="thick">
        <color rgb="FFFF0000"/>
      </right>
      <top style="hair">
        <color rgb="FF0000FF"/>
      </top>
      <bottom style="thin">
        <color rgb="FF0000FF"/>
      </bottom>
      <diagonal style="thin">
        <color rgb="FF0000FF"/>
      </diagonal>
    </border>
    <border>
      <left style="thick">
        <color rgb="FFFF0000"/>
      </left>
      <right style="thin">
        <color indexed="64"/>
      </right>
      <top style="hair">
        <color rgb="FF0000FF"/>
      </top>
      <bottom style="thin">
        <color rgb="FF0000FF"/>
      </bottom>
      <diagonal/>
    </border>
    <border>
      <left style="thin">
        <color indexed="64"/>
      </left>
      <right style="thin">
        <color indexed="64"/>
      </right>
      <top style="hair">
        <color rgb="FF0000FF"/>
      </top>
      <bottom style="thin">
        <color rgb="FF0000FF"/>
      </bottom>
      <diagonal/>
    </border>
    <border>
      <left style="thin">
        <color indexed="64"/>
      </left>
      <right style="thick">
        <color rgb="FFFF0000"/>
      </right>
      <top style="hair">
        <color rgb="FF0000FF"/>
      </top>
      <bottom style="thin">
        <color rgb="FF0000FF"/>
      </bottom>
      <diagonal/>
    </border>
    <border>
      <left/>
      <right style="thin">
        <color indexed="64"/>
      </right>
      <top style="hair">
        <color rgb="FF0000FF"/>
      </top>
      <bottom style="thin">
        <color rgb="FF0000FF"/>
      </bottom>
      <diagonal/>
    </border>
    <border>
      <left style="thin">
        <color indexed="64"/>
      </left>
      <right/>
      <top style="hair">
        <color rgb="FF0000FF"/>
      </top>
      <bottom style="thin">
        <color rgb="FF0000FF"/>
      </bottom>
      <diagonal/>
    </border>
    <border>
      <left style="thin">
        <color indexed="64"/>
      </left>
      <right style="medium">
        <color rgb="FF0000FF"/>
      </right>
      <top style="hair">
        <color rgb="FF0000FF"/>
      </top>
      <bottom style="thin">
        <color rgb="FF0000FF"/>
      </bottom>
      <diagonal/>
    </border>
    <border>
      <left style="thick">
        <color rgb="FFFF0000"/>
      </left>
      <right style="thin">
        <color indexed="64"/>
      </right>
      <top style="thin">
        <color rgb="FF0000FF"/>
      </top>
      <bottom/>
      <diagonal/>
    </border>
    <border>
      <left style="thin">
        <color indexed="64"/>
      </left>
      <right style="thin">
        <color indexed="64"/>
      </right>
      <top style="thin">
        <color rgb="FF0000FF"/>
      </top>
      <bottom/>
      <diagonal/>
    </border>
    <border>
      <left style="thin">
        <color indexed="64"/>
      </left>
      <right style="thick">
        <color rgb="FFFF0000"/>
      </right>
      <top style="thin">
        <color rgb="FF0000FF"/>
      </top>
      <bottom/>
      <diagonal/>
    </border>
    <border>
      <left/>
      <right style="thin">
        <color indexed="64"/>
      </right>
      <top style="thin">
        <color rgb="FF0000FF"/>
      </top>
      <bottom/>
      <diagonal/>
    </border>
    <border>
      <left style="thin">
        <color indexed="64"/>
      </left>
      <right/>
      <top style="thin">
        <color rgb="FF0000FF"/>
      </top>
      <bottom/>
      <diagonal/>
    </border>
    <border>
      <left style="thin">
        <color indexed="64"/>
      </left>
      <right style="medium">
        <color rgb="FF0000FF"/>
      </right>
      <top style="thin">
        <color rgb="FF0000FF"/>
      </top>
      <bottom/>
      <diagonal/>
    </border>
    <border>
      <left style="thin">
        <color rgb="FF0000FF"/>
      </left>
      <right style="thin">
        <color indexed="64"/>
      </right>
      <top style="hair">
        <color rgb="FF0000FF"/>
      </top>
      <bottom style="thin">
        <color indexed="64"/>
      </bottom>
      <diagonal/>
    </border>
    <border>
      <left style="thin">
        <color indexed="64"/>
      </left>
      <right style="thin">
        <color rgb="FF0000FF"/>
      </right>
      <top style="hair">
        <color rgb="FF0000FF"/>
      </top>
      <bottom style="thin">
        <color indexed="64"/>
      </bottom>
      <diagonal/>
    </border>
    <border>
      <left style="thin">
        <color rgb="FF0000FF"/>
      </left>
      <right style="thin">
        <color indexed="64"/>
      </right>
      <top style="thin">
        <color indexed="64"/>
      </top>
      <bottom style="hair">
        <color rgb="FF0000FF"/>
      </bottom>
      <diagonal/>
    </border>
    <border>
      <left style="thin">
        <color indexed="64"/>
      </left>
      <right style="thin">
        <color rgb="FF0000FF"/>
      </right>
      <top style="thin">
        <color indexed="64"/>
      </top>
      <bottom style="hair">
        <color rgb="FF0000FF"/>
      </bottom>
      <diagonal/>
    </border>
    <border diagonalUp="1">
      <left style="thin">
        <color rgb="FF0000FF"/>
      </left>
      <right style="thin">
        <color indexed="64"/>
      </right>
      <top/>
      <bottom style="hair">
        <color rgb="FF0000FF"/>
      </bottom>
      <diagonal style="thin">
        <color rgb="FF0000FF"/>
      </diagonal>
    </border>
    <border diagonalUp="1">
      <left style="thin">
        <color indexed="64"/>
      </left>
      <right style="thin">
        <color indexed="64"/>
      </right>
      <top/>
      <bottom style="hair">
        <color rgb="FF0000FF"/>
      </bottom>
      <diagonal style="thin">
        <color rgb="FF0000FF"/>
      </diagonal>
    </border>
    <border diagonalUp="1">
      <left style="thin">
        <color indexed="64"/>
      </left>
      <right style="thick">
        <color rgb="FFFF0000"/>
      </right>
      <top/>
      <bottom style="hair">
        <color rgb="FF0000FF"/>
      </bottom>
      <diagonal style="thin">
        <color rgb="FF0000FF"/>
      </diagonal>
    </border>
    <border>
      <left style="thick">
        <color rgb="FFFF0000"/>
      </left>
      <right style="thin">
        <color indexed="64"/>
      </right>
      <top/>
      <bottom style="hair">
        <color rgb="FF0000FF"/>
      </bottom>
      <diagonal/>
    </border>
    <border>
      <left style="thin">
        <color indexed="64"/>
      </left>
      <right style="thick">
        <color rgb="FFFF0000"/>
      </right>
      <top/>
      <bottom style="hair">
        <color rgb="FF0000FF"/>
      </bottom>
      <diagonal/>
    </border>
    <border>
      <left style="thin">
        <color indexed="64"/>
      </left>
      <right style="medium">
        <color rgb="FF0000FF"/>
      </right>
      <top/>
      <bottom style="hair">
        <color rgb="FF0000FF"/>
      </bottom>
      <diagonal/>
    </border>
    <border>
      <left style="thin">
        <color rgb="FF0000FF"/>
      </left>
      <right style="thin">
        <color indexed="64"/>
      </right>
      <top style="thin">
        <color rgb="FF0000FF"/>
      </top>
      <bottom/>
      <diagonal/>
    </border>
    <border>
      <left style="thin">
        <color indexed="64"/>
      </left>
      <right style="thin">
        <color rgb="FF0000FF"/>
      </right>
      <top style="thin">
        <color rgb="FF0000FF"/>
      </top>
      <bottom/>
      <diagonal/>
    </border>
    <border>
      <left style="thin">
        <color rgb="FF0000FF"/>
      </left>
      <right/>
      <top/>
      <bottom style="double">
        <color rgb="FF0000FF"/>
      </bottom>
      <diagonal/>
    </border>
    <border>
      <left/>
      <right/>
      <top/>
      <bottom style="double">
        <color rgb="FF0000FF"/>
      </bottom>
      <diagonal/>
    </border>
    <border>
      <left style="thin">
        <color rgb="FF0000FF"/>
      </left>
      <right style="thin">
        <color indexed="64"/>
      </right>
      <top style="hair">
        <color indexed="64"/>
      </top>
      <bottom style="double">
        <color rgb="FF0000FF"/>
      </bottom>
      <diagonal/>
    </border>
    <border>
      <left style="thin">
        <color indexed="64"/>
      </left>
      <right style="thin">
        <color rgb="FF0000FF"/>
      </right>
      <top style="hair">
        <color indexed="64"/>
      </top>
      <bottom style="double">
        <color rgb="FF0000FF"/>
      </bottom>
      <diagonal/>
    </border>
    <border diagonalUp="1">
      <left style="thin">
        <color rgb="FF0000FF"/>
      </left>
      <right style="thin">
        <color indexed="64"/>
      </right>
      <top style="hair">
        <color rgb="FF0000FF"/>
      </top>
      <bottom style="double">
        <color rgb="FF0000FF"/>
      </bottom>
      <diagonal style="thin">
        <color rgb="FF0000FF"/>
      </diagonal>
    </border>
    <border diagonalUp="1">
      <left style="thin">
        <color indexed="64"/>
      </left>
      <right style="thin">
        <color indexed="64"/>
      </right>
      <top style="hair">
        <color rgb="FF0000FF"/>
      </top>
      <bottom style="double">
        <color rgb="FF0000FF"/>
      </bottom>
      <diagonal style="thin">
        <color rgb="FF0000FF"/>
      </diagonal>
    </border>
    <border diagonalUp="1">
      <left style="thin">
        <color indexed="64"/>
      </left>
      <right style="thick">
        <color rgb="FFFF0000"/>
      </right>
      <top style="hair">
        <color rgb="FF0000FF"/>
      </top>
      <bottom style="double">
        <color rgb="FF0000FF"/>
      </bottom>
      <diagonal style="thin">
        <color rgb="FF0000FF"/>
      </diagonal>
    </border>
    <border>
      <left style="medium">
        <color rgb="FF0000FF"/>
      </left>
      <right style="thin">
        <color indexed="64"/>
      </right>
      <top/>
      <bottom/>
      <diagonal/>
    </border>
    <border diagonalUp="1">
      <left style="thin">
        <color indexed="64"/>
      </left>
      <right/>
      <top/>
      <bottom style="hair">
        <color rgb="FF0000FF"/>
      </bottom>
      <diagonal style="thin">
        <color rgb="FF0000FF"/>
      </diagonal>
    </border>
    <border>
      <left style="thin">
        <color indexed="64"/>
      </left>
      <right style="hair">
        <color indexed="64"/>
      </right>
      <top style="thick">
        <color rgb="FFFF0000"/>
      </top>
      <bottom style="hair">
        <color rgb="FF0000FF"/>
      </bottom>
      <diagonal/>
    </border>
    <border>
      <left style="hair">
        <color indexed="64"/>
      </left>
      <right style="thin">
        <color indexed="64"/>
      </right>
      <top style="double">
        <color rgb="FF0000FF"/>
      </top>
      <bottom style="hair">
        <color rgb="FF0000FF"/>
      </bottom>
      <diagonal/>
    </border>
    <border>
      <left style="thin">
        <color indexed="64"/>
      </left>
      <right style="hair">
        <color indexed="64"/>
      </right>
      <top/>
      <bottom style="hair">
        <color rgb="FF0000FF"/>
      </bottom>
      <diagonal/>
    </border>
    <border>
      <left style="thin">
        <color rgb="FF0000FF"/>
      </left>
      <right style="thin">
        <color indexed="64"/>
      </right>
      <top style="hair">
        <color rgb="FF0000FF"/>
      </top>
      <bottom style="hair">
        <color rgb="FF0000FF"/>
      </bottom>
      <diagonal/>
    </border>
    <border>
      <left style="thin">
        <color indexed="64"/>
      </left>
      <right style="thin">
        <color rgb="FF0000FF"/>
      </right>
      <top style="hair">
        <color rgb="FF0000FF"/>
      </top>
      <bottom style="hair">
        <color rgb="FF0000FF"/>
      </bottom>
      <diagonal/>
    </border>
    <border>
      <left style="medium">
        <color rgb="FF0000FF"/>
      </left>
      <right style="thin">
        <color indexed="64"/>
      </right>
      <top/>
      <bottom style="medium">
        <color rgb="FF0000FF"/>
      </bottom>
      <diagonal/>
    </border>
    <border>
      <left style="thin">
        <color indexed="64"/>
      </left>
      <right/>
      <top/>
      <bottom style="medium">
        <color rgb="FF0000FF"/>
      </bottom>
      <diagonal/>
    </border>
    <border>
      <left style="thin">
        <color rgb="FF0000FF"/>
      </left>
      <right style="thin">
        <color indexed="64"/>
      </right>
      <top/>
      <bottom style="medium">
        <color rgb="FF0000FF"/>
      </bottom>
      <diagonal/>
    </border>
    <border>
      <left style="thin">
        <color indexed="64"/>
      </left>
      <right style="thin">
        <color rgb="FF0000FF"/>
      </right>
      <top/>
      <bottom style="medium">
        <color rgb="FF0000FF"/>
      </bottom>
      <diagonal/>
    </border>
    <border>
      <left style="thin">
        <color indexed="64"/>
      </left>
      <right style="hair">
        <color indexed="64"/>
      </right>
      <top style="hair">
        <color rgb="FF0000FF"/>
      </top>
      <bottom style="medium">
        <color rgb="FF0000FF"/>
      </bottom>
      <diagonal/>
    </border>
    <border>
      <left style="hair">
        <color indexed="64"/>
      </left>
      <right style="thin">
        <color indexed="64"/>
      </right>
      <top style="hair">
        <color rgb="FF0000FF"/>
      </top>
      <bottom style="medium">
        <color rgb="FF0000FF"/>
      </bottom>
      <diagonal/>
    </border>
    <border>
      <left style="hair">
        <color indexed="64"/>
      </left>
      <right style="thin">
        <color indexed="64"/>
      </right>
      <top style="medium">
        <color rgb="FF0000FF"/>
      </top>
      <bottom/>
      <diagonal/>
    </border>
    <border>
      <left style="hair">
        <color indexed="64"/>
      </left>
      <right style="thin">
        <color indexed="64"/>
      </right>
      <top style="hair">
        <color rgb="FF0000FF"/>
      </top>
      <bottom/>
      <diagonal/>
    </border>
    <border>
      <left style="hair">
        <color indexed="64"/>
      </left>
      <right style="thin">
        <color indexed="64"/>
      </right>
      <top style="thin">
        <color rgb="FF0000FF"/>
      </top>
      <bottom style="hair">
        <color rgb="FF0000FF"/>
      </bottom>
      <diagonal/>
    </border>
    <border>
      <left style="thin">
        <color indexed="64"/>
      </left>
      <right style="hair">
        <color indexed="64"/>
      </right>
      <top style="thin">
        <color rgb="FF0000FF"/>
      </top>
      <bottom style="hair">
        <color rgb="FF0000FF"/>
      </bottom>
      <diagonal/>
    </border>
    <border>
      <left style="thin">
        <color rgb="FF0000FF"/>
      </left>
      <right style="thin">
        <color indexed="64"/>
      </right>
      <top/>
      <bottom style="thin">
        <color rgb="FF0000FF"/>
      </bottom>
      <diagonal/>
    </border>
    <border>
      <left style="hair">
        <color indexed="64"/>
      </left>
      <right style="thin">
        <color indexed="64"/>
      </right>
      <top/>
      <bottom style="thin">
        <color rgb="FF0000FF"/>
      </bottom>
      <diagonal/>
    </border>
    <border>
      <left style="thin">
        <color indexed="64"/>
      </left>
      <right style="hair">
        <color indexed="64"/>
      </right>
      <top/>
      <bottom style="thin">
        <color rgb="FF0000FF"/>
      </bottom>
      <diagonal/>
    </border>
    <border>
      <left style="thin">
        <color indexed="64"/>
      </left>
      <right style="thin">
        <color rgb="FF0000FF"/>
      </right>
      <top/>
      <bottom style="thin">
        <color rgb="FF0000FF"/>
      </bottom>
      <diagonal/>
    </border>
    <border>
      <left style="thin">
        <color rgb="FF0000FF"/>
      </left>
      <right/>
      <top style="thin">
        <color rgb="FF0000FF"/>
      </top>
      <bottom style="double">
        <color rgb="FF0000FF"/>
      </bottom>
      <diagonal/>
    </border>
    <border>
      <left/>
      <right/>
      <top style="thin">
        <color rgb="FF0000FF"/>
      </top>
      <bottom style="double">
        <color rgb="FF0000FF"/>
      </bottom>
      <diagonal/>
    </border>
    <border>
      <left/>
      <right style="thin">
        <color rgb="FF0000FF"/>
      </right>
      <top style="thin">
        <color rgb="FF0000FF"/>
      </top>
      <bottom style="double">
        <color rgb="FF0000FF"/>
      </bottom>
      <diagonal/>
    </border>
    <border>
      <left style="thin">
        <color rgb="FF0000FF"/>
      </left>
      <right style="thin">
        <color indexed="64"/>
      </right>
      <top style="double">
        <color rgb="FF0000FF"/>
      </top>
      <bottom/>
      <diagonal/>
    </border>
    <border>
      <left style="thin">
        <color indexed="64"/>
      </left>
      <right style="thin">
        <color rgb="FF0000FF"/>
      </right>
      <top style="double">
        <color rgb="FF0000FF"/>
      </top>
      <bottom/>
      <diagonal/>
    </border>
    <border>
      <left style="thin">
        <color indexed="64"/>
      </left>
      <right style="thin">
        <color indexed="64"/>
      </right>
      <top style="double">
        <color rgb="FF0000FF"/>
      </top>
      <bottom/>
      <diagonal/>
    </border>
    <border>
      <left style="thin">
        <color indexed="64"/>
      </left>
      <right style="hair">
        <color indexed="64"/>
      </right>
      <top style="double">
        <color rgb="FF0000FF"/>
      </top>
      <bottom/>
      <diagonal/>
    </border>
    <border>
      <left style="hair">
        <color indexed="64"/>
      </left>
      <right style="thin">
        <color indexed="64"/>
      </right>
      <top style="double">
        <color rgb="FF0000FF"/>
      </top>
      <bottom/>
      <diagonal/>
    </border>
    <border>
      <left style="thin">
        <color indexed="64"/>
      </left>
      <right/>
      <top style="double">
        <color rgb="FF0000FF"/>
      </top>
      <bottom/>
      <diagonal/>
    </border>
    <border>
      <left/>
      <right style="thin">
        <color indexed="64"/>
      </right>
      <top style="double">
        <color rgb="FF0000FF"/>
      </top>
      <bottom/>
      <diagonal/>
    </border>
    <border>
      <left style="thin">
        <color indexed="64"/>
      </left>
      <right style="medium">
        <color rgb="FF0000FF"/>
      </right>
      <top style="double">
        <color rgb="FF0000FF"/>
      </top>
      <bottom/>
      <diagonal/>
    </border>
    <border>
      <left/>
      <right style="thin">
        <color indexed="64"/>
      </right>
      <top style="hair">
        <color rgb="FF0000FF"/>
      </top>
      <bottom style="hair">
        <color rgb="FF0000FF"/>
      </bottom>
      <diagonal/>
    </border>
    <border>
      <left style="thin">
        <color indexed="64"/>
      </left>
      <right style="thin">
        <color indexed="64"/>
      </right>
      <top style="hair">
        <color rgb="FF0000FF"/>
      </top>
      <bottom style="hair">
        <color rgb="FF0000FF"/>
      </bottom>
      <diagonal/>
    </border>
    <border>
      <left style="thin">
        <color indexed="64"/>
      </left>
      <right/>
      <top style="hair">
        <color rgb="FF0000FF"/>
      </top>
      <bottom style="hair">
        <color rgb="FF0000FF"/>
      </bottom>
      <diagonal/>
    </border>
    <border>
      <left style="thin">
        <color indexed="64"/>
      </left>
      <right style="hair">
        <color indexed="64"/>
      </right>
      <top style="hair">
        <color rgb="FF0000FF"/>
      </top>
      <bottom style="hair">
        <color rgb="FF0000FF"/>
      </bottom>
      <diagonal/>
    </border>
    <border>
      <left style="hair">
        <color indexed="64"/>
      </left>
      <right style="thin">
        <color indexed="64"/>
      </right>
      <top style="hair">
        <color rgb="FF0000FF"/>
      </top>
      <bottom style="hair">
        <color rgb="FF0000FF"/>
      </bottom>
      <diagonal/>
    </border>
    <border>
      <left style="thin">
        <color indexed="64"/>
      </left>
      <right style="medium">
        <color rgb="FF0000FF"/>
      </right>
      <top style="hair">
        <color rgb="FF0000FF"/>
      </top>
      <bottom style="hair">
        <color rgb="FF0000FF"/>
      </bottom>
      <diagonal/>
    </border>
    <border>
      <left/>
      <right style="thin">
        <color indexed="64"/>
      </right>
      <top/>
      <bottom style="medium">
        <color rgb="FF0000FF"/>
      </bottom>
      <diagonal/>
    </border>
    <border>
      <left style="thin">
        <color indexed="64"/>
      </left>
      <right style="thin">
        <color indexed="64"/>
      </right>
      <top/>
      <bottom style="medium">
        <color rgb="FF0000FF"/>
      </bottom>
      <diagonal/>
    </border>
    <border>
      <left style="thin">
        <color indexed="64"/>
      </left>
      <right style="hair">
        <color indexed="64"/>
      </right>
      <top/>
      <bottom style="medium">
        <color rgb="FF0000FF"/>
      </bottom>
      <diagonal/>
    </border>
    <border>
      <left style="hair">
        <color indexed="64"/>
      </left>
      <right style="thin">
        <color indexed="64"/>
      </right>
      <top/>
      <bottom style="medium">
        <color rgb="FF0000FF"/>
      </bottom>
      <diagonal/>
    </border>
    <border>
      <left style="thin">
        <color indexed="64"/>
      </left>
      <right style="medium">
        <color rgb="FF0000FF"/>
      </right>
      <top/>
      <bottom style="medium">
        <color rgb="FF0000FF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</borders>
  <cellStyleXfs count="19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0" fillId="0" borderId="0">
      <alignment vertical="center"/>
    </xf>
    <xf numFmtId="38" fontId="2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3" fillId="0" borderId="0"/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37" fillId="0" borderId="0"/>
    <xf numFmtId="0" fontId="3" fillId="0" borderId="0"/>
    <xf numFmtId="0" fontId="20" fillId="0" borderId="0">
      <alignment vertical="center"/>
    </xf>
    <xf numFmtId="38" fontId="20" fillId="0" borderId="0" applyFont="0" applyFill="0" applyBorder="0" applyAlignment="0" applyProtection="0">
      <alignment vertical="center"/>
    </xf>
    <xf numFmtId="0" fontId="3" fillId="0" borderId="0"/>
  </cellStyleXfs>
  <cellXfs count="2185">
    <xf numFmtId="0" fontId="0" fillId="0" borderId="0" xfId="0">
      <alignment vertical="center"/>
    </xf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right"/>
    </xf>
    <xf numFmtId="0" fontId="7" fillId="0" borderId="0" xfId="0" applyFont="1" applyAlignment="1">
      <alignment horizontal="center"/>
    </xf>
    <xf numFmtId="0" fontId="7" fillId="2" borderId="0" xfId="0" applyFont="1" applyFill="1" applyAlignment="1" applyProtection="1">
      <alignment horizontal="center"/>
      <protection locked="0"/>
    </xf>
    <xf numFmtId="0" fontId="7" fillId="0" borderId="0" xfId="0" applyFont="1" applyAlignment="1">
      <alignment horizontal="left"/>
    </xf>
    <xf numFmtId="0" fontId="0" fillId="3" borderId="0" xfId="0" applyFill="1" applyAlignment="1">
      <alignment vertical="center"/>
    </xf>
    <xf numFmtId="0" fontId="8" fillId="0" borderId="0" xfId="0" applyFont="1" applyAlignment="1">
      <alignment horizontal="center" vertical="center"/>
    </xf>
    <xf numFmtId="0" fontId="0" fillId="2" borderId="0" xfId="0" applyFill="1" applyAlignment="1" applyProtection="1">
      <alignment vertical="center"/>
      <protection locked="0"/>
    </xf>
    <xf numFmtId="0" fontId="9" fillId="0" borderId="0" xfId="0" applyFont="1">
      <alignment vertical="center"/>
    </xf>
    <xf numFmtId="0" fontId="9" fillId="3" borderId="0" xfId="0" applyFont="1" applyFill="1" applyBorder="1" applyAlignment="1">
      <alignment vertical="center"/>
    </xf>
    <xf numFmtId="0" fontId="10" fillId="3" borderId="0" xfId="0" applyFont="1" applyFill="1" applyBorder="1" applyAlignment="1">
      <alignment vertical="center"/>
    </xf>
    <xf numFmtId="0" fontId="0" fillId="3" borderId="0" xfId="0" applyFill="1">
      <alignment vertical="center"/>
    </xf>
    <xf numFmtId="0" fontId="9" fillId="3" borderId="0" xfId="0" applyFont="1" applyFill="1">
      <alignment vertical="center"/>
    </xf>
    <xf numFmtId="0" fontId="8" fillId="3" borderId="0" xfId="0" applyFont="1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2" borderId="0" xfId="0" applyFont="1" applyFill="1" applyAlignment="1" applyProtection="1">
      <alignment horizontal="center"/>
      <protection locked="0"/>
    </xf>
    <xf numFmtId="0" fontId="9" fillId="2" borderId="7" xfId="0" applyFont="1" applyFill="1" applyBorder="1" applyAlignment="1" applyProtection="1">
      <alignment horizontal="center"/>
      <protection locked="0"/>
    </xf>
    <xf numFmtId="0" fontId="8" fillId="0" borderId="7" xfId="0" applyFont="1" applyBorder="1" applyAlignment="1">
      <alignment horizontal="center"/>
    </xf>
    <xf numFmtId="0" fontId="8" fillId="0" borderId="8" xfId="0" applyFont="1" applyBorder="1" applyAlignment="1">
      <alignment horizontal="left"/>
    </xf>
    <xf numFmtId="0" fontId="8" fillId="0" borderId="8" xfId="0" applyFont="1" applyBorder="1" applyAlignment="1"/>
    <xf numFmtId="0" fontId="9" fillId="2" borderId="6" xfId="0" applyFont="1" applyFill="1" applyBorder="1" applyAlignment="1" applyProtection="1">
      <alignment horizontal="center"/>
      <protection locked="0"/>
    </xf>
    <xf numFmtId="0" fontId="8" fillId="0" borderId="7" xfId="0" applyFont="1" applyBorder="1" applyAlignment="1"/>
    <xf numFmtId="0" fontId="9" fillId="2" borderId="7" xfId="0" applyFont="1" applyFill="1" applyBorder="1" applyAlignment="1" applyProtection="1">
      <alignment horizontal="right"/>
      <protection locked="0"/>
    </xf>
    <xf numFmtId="0" fontId="0" fillId="0" borderId="3" xfId="0" applyBorder="1">
      <alignment vertical="center"/>
    </xf>
    <xf numFmtId="0" fontId="0" fillId="0" borderId="5" xfId="0" applyBorder="1">
      <alignment vertical="center"/>
    </xf>
    <xf numFmtId="0" fontId="0" fillId="0" borderId="16" xfId="0" applyBorder="1">
      <alignment vertical="center"/>
    </xf>
    <xf numFmtId="0" fontId="0" fillId="0" borderId="17" xfId="0" applyBorder="1">
      <alignment vertical="center"/>
    </xf>
    <xf numFmtId="0" fontId="0" fillId="0" borderId="20" xfId="0" applyBorder="1">
      <alignment vertical="center"/>
    </xf>
    <xf numFmtId="0" fontId="0" fillId="0" borderId="22" xfId="0" applyBorder="1">
      <alignment vertical="center"/>
    </xf>
    <xf numFmtId="0" fontId="0" fillId="0" borderId="25" xfId="0" applyBorder="1">
      <alignment vertical="center"/>
    </xf>
    <xf numFmtId="0" fontId="0" fillId="0" borderId="27" xfId="0" applyBorder="1">
      <alignment vertical="center"/>
    </xf>
    <xf numFmtId="0" fontId="0" fillId="0" borderId="31" xfId="0" applyBorder="1">
      <alignment vertical="center"/>
    </xf>
    <xf numFmtId="0" fontId="0" fillId="0" borderId="32" xfId="0" applyBorder="1">
      <alignment vertical="center"/>
    </xf>
    <xf numFmtId="0" fontId="0" fillId="0" borderId="38" xfId="0" applyBorder="1">
      <alignment vertical="center"/>
    </xf>
    <xf numFmtId="0" fontId="0" fillId="0" borderId="40" xfId="0" applyBorder="1">
      <alignment vertical="center"/>
    </xf>
    <xf numFmtId="0" fontId="8" fillId="0" borderId="0" xfId="0" applyFont="1">
      <alignment vertical="center"/>
    </xf>
    <xf numFmtId="0" fontId="8" fillId="4" borderId="0" xfId="2" applyFont="1" applyFill="1" applyAlignment="1" applyProtection="1">
      <alignment vertical="center"/>
      <protection locked="0"/>
    </xf>
    <xf numFmtId="0" fontId="5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3" fillId="0" borderId="2" xfId="0" applyFont="1" applyBorder="1" applyAlignment="1"/>
    <xf numFmtId="0" fontId="8" fillId="0" borderId="0" xfId="0" applyFont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13" fillId="0" borderId="5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0" fillId="0" borderId="2" xfId="0" applyBorder="1">
      <alignment vertical="center"/>
    </xf>
    <xf numFmtId="0" fontId="0" fillId="0" borderId="10" xfId="0" applyBorder="1">
      <alignment vertical="center"/>
    </xf>
    <xf numFmtId="0" fontId="0" fillId="0" borderId="0" xfId="0" applyBorder="1" applyAlignment="1">
      <alignment vertical="center"/>
    </xf>
    <xf numFmtId="0" fontId="0" fillId="0" borderId="0" xfId="0" applyProtection="1">
      <alignment vertical="center"/>
      <protection locked="0"/>
    </xf>
    <xf numFmtId="38" fontId="9" fillId="2" borderId="25" xfId="1" applyFont="1" applyFill="1" applyBorder="1" applyAlignment="1" applyProtection="1">
      <alignment horizontal="right" vertical="center"/>
      <protection locked="0"/>
    </xf>
    <xf numFmtId="38" fontId="9" fillId="2" borderId="26" xfId="1" applyFont="1" applyFill="1" applyBorder="1" applyAlignment="1" applyProtection="1">
      <alignment horizontal="right" vertical="center"/>
      <protection locked="0"/>
    </xf>
    <xf numFmtId="38" fontId="9" fillId="2" borderId="27" xfId="1" applyFont="1" applyFill="1" applyBorder="1" applyAlignment="1" applyProtection="1">
      <alignment horizontal="right" vertical="center"/>
      <protection locked="0"/>
    </xf>
    <xf numFmtId="0" fontId="0" fillId="0" borderId="0" xfId="0" applyProtection="1">
      <alignment vertical="center"/>
    </xf>
    <xf numFmtId="0" fontId="16" fillId="0" borderId="0" xfId="0" applyFont="1" applyAlignment="1" applyProtection="1">
      <alignment horizontal="right" vertical="center"/>
    </xf>
    <xf numFmtId="0" fontId="16" fillId="0" borderId="0" xfId="0" applyFont="1" applyProtection="1">
      <alignment vertical="center"/>
    </xf>
    <xf numFmtId="0" fontId="10" fillId="0" borderId="0" xfId="0" applyFont="1" applyProtection="1">
      <alignment vertical="center"/>
    </xf>
    <xf numFmtId="0" fontId="10" fillId="0" borderId="1" xfId="0" applyFont="1" applyBorder="1" applyAlignment="1" applyProtection="1">
      <alignment vertical="center"/>
    </xf>
    <xf numFmtId="0" fontId="15" fillId="0" borderId="0" xfId="0" applyFont="1" applyAlignment="1" applyProtection="1">
      <alignment horizontal="distributed" vertical="center"/>
    </xf>
    <xf numFmtId="0" fontId="17" fillId="0" borderId="0" xfId="0" applyFont="1" applyAlignment="1" applyProtection="1">
      <alignment horizontal="right" vertical="center"/>
    </xf>
    <xf numFmtId="0" fontId="17" fillId="0" borderId="0" xfId="0" applyFont="1" applyProtection="1">
      <alignment vertical="center"/>
    </xf>
    <xf numFmtId="0" fontId="9" fillId="0" borderId="0" xfId="0" applyFont="1" applyAlignment="1" applyProtection="1">
      <alignment horizontal="center" vertical="center"/>
    </xf>
    <xf numFmtId="0" fontId="9" fillId="0" borderId="1" xfId="0" applyFont="1" applyBorder="1" applyAlignment="1" applyProtection="1">
      <alignment horizontal="distributed" vertical="center" justifyLastLine="1"/>
    </xf>
    <xf numFmtId="0" fontId="10" fillId="2" borderId="1" xfId="0" applyFont="1" applyFill="1" applyBorder="1" applyAlignment="1" applyProtection="1">
      <alignment horizontal="center" vertical="center"/>
      <protection locked="0"/>
    </xf>
    <xf numFmtId="0" fontId="9" fillId="3" borderId="0" xfId="0" applyFont="1" applyFill="1" applyBorder="1" applyAlignment="1" applyProtection="1">
      <alignment horizontal="distributed" vertical="center" justifyLastLine="1"/>
    </xf>
    <xf numFmtId="0" fontId="10" fillId="3" borderId="0" xfId="0" applyFont="1" applyFill="1" applyBorder="1" applyAlignment="1" applyProtection="1">
      <alignment vertical="center"/>
    </xf>
    <xf numFmtId="0" fontId="10" fillId="3" borderId="0" xfId="0" applyFont="1" applyFill="1" applyBorder="1" applyAlignment="1" applyProtection="1">
      <alignment horizontal="center" vertical="center"/>
    </xf>
    <xf numFmtId="0" fontId="0" fillId="3" borderId="0" xfId="0" applyFill="1" applyProtection="1">
      <alignment vertical="center"/>
    </xf>
    <xf numFmtId="0" fontId="15" fillId="3" borderId="0" xfId="0" applyFont="1" applyFill="1" applyAlignment="1" applyProtection="1">
      <alignment horizontal="distributed" vertical="center"/>
    </xf>
    <xf numFmtId="0" fontId="17" fillId="3" borderId="0" xfId="0" applyFont="1" applyFill="1" applyAlignment="1" applyProtection="1">
      <alignment horizontal="right" vertical="center"/>
    </xf>
    <xf numFmtId="0" fontId="17" fillId="3" borderId="0" xfId="0" applyFont="1" applyFill="1" applyProtection="1">
      <alignment vertical="center"/>
    </xf>
    <xf numFmtId="0" fontId="9" fillId="3" borderId="0" xfId="0" applyFont="1" applyFill="1" applyAlignment="1" applyProtection="1">
      <alignment horizontal="center" vertical="center"/>
    </xf>
    <xf numFmtId="0" fontId="13" fillId="2" borderId="0" xfId="0" applyFont="1" applyFill="1" applyAlignment="1" applyProtection="1">
      <alignment horizontal="right"/>
      <protection locked="0"/>
    </xf>
    <xf numFmtId="0" fontId="0" fillId="0" borderId="3" xfId="0" applyBorder="1" applyProtection="1">
      <alignment vertical="center"/>
    </xf>
    <xf numFmtId="0" fontId="8" fillId="0" borderId="5" xfId="0" applyFont="1" applyBorder="1" applyAlignment="1" applyProtection="1">
      <alignment horizontal="center" vertical="center"/>
    </xf>
    <xf numFmtId="0" fontId="0" fillId="0" borderId="9" xfId="0" applyBorder="1" applyProtection="1">
      <alignment vertical="center"/>
    </xf>
    <xf numFmtId="0" fontId="8" fillId="0" borderId="10" xfId="0" applyFont="1" applyBorder="1" applyAlignment="1" applyProtection="1">
      <alignment horizontal="left" vertical="center"/>
    </xf>
    <xf numFmtId="0" fontId="9" fillId="2" borderId="38" xfId="0" applyFont="1" applyFill="1" applyBorder="1" applyAlignment="1" applyProtection="1">
      <alignment horizontal="right" vertical="center"/>
      <protection locked="0"/>
    </xf>
    <xf numFmtId="0" fontId="8" fillId="0" borderId="48" xfId="0" applyFont="1" applyBorder="1" applyAlignment="1" applyProtection="1">
      <alignment horizontal="left" vertical="center"/>
    </xf>
    <xf numFmtId="0" fontId="9" fillId="2" borderId="49" xfId="0" applyFont="1" applyFill="1" applyBorder="1" applyAlignment="1" applyProtection="1">
      <alignment horizontal="right" vertical="center"/>
      <protection locked="0"/>
    </xf>
    <xf numFmtId="0" fontId="8" fillId="0" borderId="48" xfId="0" applyFont="1" applyBorder="1" applyProtection="1">
      <alignment vertical="center"/>
    </xf>
    <xf numFmtId="0" fontId="8" fillId="0" borderId="40" xfId="0" applyFont="1" applyBorder="1" applyProtection="1">
      <alignment vertical="center"/>
    </xf>
    <xf numFmtId="0" fontId="8" fillId="0" borderId="39" xfId="0" applyFont="1" applyBorder="1" applyProtection="1">
      <alignment vertical="center"/>
    </xf>
    <xf numFmtId="0" fontId="9" fillId="2" borderId="39" xfId="0" applyFont="1" applyFill="1" applyBorder="1" applyAlignment="1" applyProtection="1">
      <alignment horizontal="right" vertical="center"/>
      <protection locked="0"/>
    </xf>
    <xf numFmtId="0" fontId="10" fillId="0" borderId="38" xfId="0" applyFont="1" applyBorder="1" applyAlignment="1" applyProtection="1">
      <alignment horizontal="center" vertical="center"/>
    </xf>
    <xf numFmtId="0" fontId="10" fillId="0" borderId="77" xfId="0" applyFont="1" applyBorder="1" applyAlignment="1" applyProtection="1">
      <alignment vertical="center" justifyLastLine="1"/>
    </xf>
    <xf numFmtId="0" fontId="8" fillId="0" borderId="51" xfId="0" applyFont="1" applyBorder="1" applyProtection="1">
      <alignment vertical="center"/>
    </xf>
    <xf numFmtId="0" fontId="0" fillId="0" borderId="8" xfId="0" applyBorder="1" applyAlignment="1" applyProtection="1">
      <alignment horizontal="center" vertical="center"/>
    </xf>
    <xf numFmtId="38" fontId="9" fillId="0" borderId="35" xfId="1" applyFont="1" applyFill="1" applyBorder="1" applyAlignment="1" applyProtection="1">
      <alignment vertical="center"/>
    </xf>
    <xf numFmtId="38" fontId="9" fillId="0" borderId="8" xfId="1" applyFont="1" applyBorder="1" applyAlignment="1" applyProtection="1">
      <alignment vertical="center"/>
      <protection locked="0"/>
    </xf>
    <xf numFmtId="0" fontId="8" fillId="0" borderId="53" xfId="0" applyFont="1" applyBorder="1" applyProtection="1">
      <alignment vertical="center"/>
    </xf>
    <xf numFmtId="0" fontId="0" fillId="0" borderId="27" xfId="0" applyBorder="1" applyAlignment="1" applyProtection="1">
      <alignment horizontal="center" vertical="center"/>
    </xf>
    <xf numFmtId="38" fontId="9" fillId="0" borderId="28" xfId="1" applyFont="1" applyFill="1" applyBorder="1" applyAlignment="1" applyProtection="1">
      <alignment vertical="center"/>
    </xf>
    <xf numFmtId="38" fontId="9" fillId="0" borderId="27" xfId="1" applyFont="1" applyBorder="1" applyAlignment="1" applyProtection="1">
      <alignment vertical="center"/>
      <protection locked="0"/>
    </xf>
    <xf numFmtId="0" fontId="8" fillId="0" borderId="26" xfId="0" applyFont="1" applyBorder="1" applyAlignment="1" applyProtection="1">
      <alignment horizontal="distributed" vertical="center"/>
    </xf>
    <xf numFmtId="0" fontId="0" fillId="0" borderId="27" xfId="0" applyBorder="1" applyProtection="1">
      <alignment vertical="center"/>
    </xf>
    <xf numFmtId="38" fontId="9" fillId="5" borderId="28" xfId="1" applyFont="1" applyFill="1" applyBorder="1" applyAlignment="1" applyProtection="1">
      <alignment vertical="center"/>
    </xf>
    <xf numFmtId="0" fontId="8" fillId="0" borderId="24" xfId="0" applyFont="1" applyBorder="1" applyProtection="1">
      <alignment vertical="center"/>
    </xf>
    <xf numFmtId="0" fontId="8" fillId="0" borderId="21" xfId="0" applyFont="1" applyBorder="1" applyAlignment="1" applyProtection="1">
      <alignment horizontal="distributed" vertical="center"/>
    </xf>
    <xf numFmtId="0" fontId="0" fillId="0" borderId="22" xfId="0" applyBorder="1" applyProtection="1">
      <alignment vertical="center"/>
    </xf>
    <xf numFmtId="0" fontId="8" fillId="0" borderId="49" xfId="0" applyFont="1" applyBorder="1" applyAlignment="1" applyProtection="1">
      <alignment horizontal="center" vertical="distributed" textRotation="255" justifyLastLine="1"/>
    </xf>
    <xf numFmtId="0" fontId="0" fillId="0" borderId="40" xfId="0" applyBorder="1" applyProtection="1">
      <alignment vertical="center"/>
    </xf>
    <xf numFmtId="38" fontId="9" fillId="5" borderId="11" xfId="1" applyFont="1" applyFill="1" applyBorder="1" applyAlignment="1" applyProtection="1">
      <alignment vertical="center"/>
    </xf>
    <xf numFmtId="38" fontId="9" fillId="0" borderId="40" xfId="1" applyFont="1" applyBorder="1" applyAlignment="1" applyProtection="1">
      <alignment vertical="center"/>
      <protection locked="0"/>
    </xf>
    <xf numFmtId="0" fontId="0" fillId="0" borderId="74" xfId="0" applyBorder="1" applyProtection="1">
      <alignment vertical="center"/>
    </xf>
    <xf numFmtId="0" fontId="0" fillId="0" borderId="76" xfId="0" applyBorder="1" applyProtection="1">
      <alignment vertical="center"/>
    </xf>
    <xf numFmtId="38" fontId="9" fillId="0" borderId="41" xfId="1" applyFont="1" applyFill="1" applyBorder="1" applyAlignment="1" applyProtection="1">
      <alignment vertical="center"/>
    </xf>
    <xf numFmtId="38" fontId="9" fillId="0" borderId="76" xfId="1" applyFont="1" applyBorder="1" applyAlignment="1" applyProtection="1">
      <alignment vertical="center"/>
      <protection locked="0"/>
    </xf>
    <xf numFmtId="0" fontId="8" fillId="0" borderId="51" xfId="0" applyFont="1" applyBorder="1" applyAlignment="1" applyProtection="1">
      <alignment horizontal="distributed" vertical="center"/>
    </xf>
    <xf numFmtId="0" fontId="0" fillId="0" borderId="8" xfId="0" applyBorder="1" applyProtection="1">
      <alignment vertical="center"/>
    </xf>
    <xf numFmtId="0" fontId="8" fillId="0" borderId="53" xfId="0" applyFont="1" applyBorder="1" applyAlignment="1" applyProtection="1">
      <alignment horizontal="distributed" vertical="center"/>
    </xf>
    <xf numFmtId="0" fontId="8" fillId="0" borderId="49" xfId="0" applyFont="1" applyBorder="1" applyAlignment="1" applyProtection="1">
      <alignment horizontal="distributed" vertical="center"/>
    </xf>
    <xf numFmtId="38" fontId="9" fillId="0" borderId="11" xfId="1" applyFont="1" applyFill="1" applyBorder="1" applyAlignment="1" applyProtection="1">
      <alignment vertical="center"/>
    </xf>
    <xf numFmtId="38" fontId="9" fillId="5" borderId="41" xfId="1" applyFont="1" applyFill="1" applyBorder="1" applyAlignment="1" applyProtection="1">
      <alignment vertical="center"/>
    </xf>
    <xf numFmtId="0" fontId="8" fillId="0" borderId="74" xfId="0" applyFont="1" applyBorder="1" applyAlignment="1" applyProtection="1">
      <alignment vertical="center" wrapText="1" justifyLastLine="1"/>
    </xf>
    <xf numFmtId="0" fontId="8" fillId="0" borderId="76" xfId="0" applyFont="1" applyBorder="1" applyAlignment="1" applyProtection="1">
      <alignment vertical="center" wrapText="1" justifyLastLine="1"/>
    </xf>
    <xf numFmtId="38" fontId="9" fillId="0" borderId="41" xfId="1" applyFont="1" applyFill="1" applyBorder="1" applyAlignment="1" applyProtection="1">
      <alignment horizontal="right" vertical="center"/>
    </xf>
    <xf numFmtId="38" fontId="9" fillId="0" borderId="76" xfId="1" applyFont="1" applyBorder="1" applyAlignment="1" applyProtection="1">
      <alignment horizontal="right" vertical="center"/>
      <protection locked="0"/>
    </xf>
    <xf numFmtId="0" fontId="8" fillId="0" borderId="19" xfId="0" applyFont="1" applyBorder="1" applyProtection="1">
      <alignment vertical="center"/>
    </xf>
    <xf numFmtId="0" fontId="0" fillId="0" borderId="17" xfId="0" applyBorder="1" applyProtection="1">
      <alignment vertical="center"/>
    </xf>
    <xf numFmtId="38" fontId="9" fillId="0" borderId="80" xfId="1" applyFont="1" applyFill="1" applyBorder="1" applyAlignment="1" applyProtection="1">
      <alignment vertical="center"/>
    </xf>
    <xf numFmtId="38" fontId="9" fillId="0" borderId="17" xfId="1" applyFont="1" applyBorder="1" applyAlignment="1" applyProtection="1">
      <alignment vertical="center"/>
      <protection locked="0"/>
    </xf>
    <xf numFmtId="0" fontId="8" fillId="0" borderId="49" xfId="0" applyFont="1" applyBorder="1" applyProtection="1">
      <alignment vertical="center"/>
    </xf>
    <xf numFmtId="0" fontId="8" fillId="0" borderId="78" xfId="0" applyFont="1" applyBorder="1" applyProtection="1">
      <alignment vertical="center"/>
    </xf>
    <xf numFmtId="0" fontId="8" fillId="0" borderId="79" xfId="0" applyFont="1" applyBorder="1" applyAlignment="1" applyProtection="1">
      <alignment horizontal="center" vertical="center"/>
    </xf>
    <xf numFmtId="0" fontId="8" fillId="0" borderId="79" xfId="0" applyFont="1" applyBorder="1" applyAlignment="1" applyProtection="1">
      <alignment vertical="center"/>
    </xf>
    <xf numFmtId="0" fontId="8" fillId="0" borderId="18" xfId="0" applyFont="1" applyBorder="1" applyAlignment="1" applyProtection="1">
      <alignment vertical="center"/>
    </xf>
    <xf numFmtId="0" fontId="8" fillId="0" borderId="34" xfId="0" applyFont="1" applyBorder="1" applyProtection="1">
      <alignment vertical="center"/>
    </xf>
    <xf numFmtId="0" fontId="13" fillId="0" borderId="0" xfId="0" applyFont="1" applyAlignment="1" applyProtection="1">
      <alignment horizontal="right"/>
    </xf>
    <xf numFmtId="0" fontId="0" fillId="0" borderId="0" xfId="0" applyFill="1" applyProtection="1">
      <alignment vertical="center"/>
    </xf>
    <xf numFmtId="0" fontId="8" fillId="4" borderId="0" xfId="4" applyFont="1" applyFill="1" applyAlignment="1" applyProtection="1">
      <alignment vertical="center"/>
    </xf>
    <xf numFmtId="0" fontId="8" fillId="0" borderId="0" xfId="0" applyFont="1" applyProtection="1">
      <alignment vertical="center"/>
    </xf>
    <xf numFmtId="0" fontId="9" fillId="0" borderId="49" xfId="0" applyNumberFormat="1" applyFont="1" applyBorder="1" applyAlignment="1" applyProtection="1">
      <alignment horizontal="right" vertical="center"/>
    </xf>
    <xf numFmtId="0" fontId="9" fillId="2" borderId="38" xfId="0" applyNumberFormat="1" applyFont="1" applyFill="1" applyBorder="1" applyAlignment="1" applyProtection="1">
      <alignment horizontal="right" vertical="center"/>
      <protection locked="0"/>
    </xf>
    <xf numFmtId="0" fontId="8" fillId="0" borderId="19" xfId="0" applyFont="1" applyBorder="1" applyAlignment="1" applyProtection="1">
      <alignment horizontal="distributed" vertical="center"/>
    </xf>
    <xf numFmtId="0" fontId="8" fillId="0" borderId="24" xfId="0" applyFont="1" applyBorder="1" applyAlignment="1" applyProtection="1">
      <alignment horizontal="distributed" vertical="center"/>
    </xf>
    <xf numFmtId="38" fontId="9" fillId="0" borderId="22" xfId="1" applyFont="1" applyBorder="1" applyAlignment="1" applyProtection="1">
      <alignment vertical="center"/>
      <protection locked="0"/>
    </xf>
    <xf numFmtId="0" fontId="0" fillId="0" borderId="27" xfId="0" applyBorder="1" applyProtection="1">
      <alignment vertical="center"/>
      <protection locked="0"/>
    </xf>
    <xf numFmtId="0" fontId="15" fillId="0" borderId="0" xfId="0" applyFont="1" applyProtection="1">
      <alignment vertical="center"/>
    </xf>
    <xf numFmtId="0" fontId="0" fillId="0" borderId="0" xfId="0" applyBorder="1" applyProtection="1">
      <alignment vertical="center"/>
    </xf>
    <xf numFmtId="0" fontId="9" fillId="0" borderId="0" xfId="0" applyNumberFormat="1" applyFont="1" applyBorder="1" applyAlignment="1" applyProtection="1">
      <alignment horizontal="right" vertical="center"/>
    </xf>
    <xf numFmtId="0" fontId="0" fillId="0" borderId="88" xfId="0" applyBorder="1" applyAlignment="1" applyProtection="1">
      <alignment horizontal="center" vertical="center" shrinkToFit="1"/>
    </xf>
    <xf numFmtId="0" fontId="0" fillId="0" borderId="89" xfId="0" applyBorder="1" applyAlignment="1" applyProtection="1">
      <alignment horizontal="center" vertical="center" shrinkToFit="1"/>
    </xf>
    <xf numFmtId="0" fontId="0" fillId="0" borderId="90" xfId="0" applyBorder="1" applyAlignment="1" applyProtection="1">
      <alignment horizontal="center" vertical="center" shrinkToFit="1"/>
    </xf>
    <xf numFmtId="0" fontId="0" fillId="2" borderId="91" xfId="0" applyFill="1" applyBorder="1" applyAlignment="1" applyProtection="1">
      <alignment vertical="center" shrinkToFit="1"/>
      <protection locked="0"/>
    </xf>
    <xf numFmtId="0" fontId="0" fillId="2" borderId="92" xfId="0" applyFill="1" applyBorder="1" applyAlignment="1" applyProtection="1">
      <alignment vertical="center" shrinkToFit="1"/>
      <protection locked="0"/>
    </xf>
    <xf numFmtId="38" fontId="0" fillId="2" borderId="93" xfId="1" applyFont="1" applyFill="1" applyBorder="1" applyAlignment="1" applyProtection="1">
      <alignment vertical="center" shrinkToFit="1"/>
      <protection locked="0"/>
    </xf>
    <xf numFmtId="0" fontId="0" fillId="2" borderId="74" xfId="0" applyFill="1" applyBorder="1" applyAlignment="1" applyProtection="1">
      <alignment vertical="center" shrinkToFit="1"/>
      <protection locked="0"/>
    </xf>
    <xf numFmtId="0" fontId="0" fillId="2" borderId="93" xfId="0" applyFill="1" applyBorder="1" applyAlignment="1" applyProtection="1">
      <alignment vertical="center" shrinkToFit="1"/>
      <protection locked="0"/>
    </xf>
    <xf numFmtId="0" fontId="0" fillId="2" borderId="94" xfId="0" applyFill="1" applyBorder="1" applyAlignment="1" applyProtection="1">
      <alignment vertical="center" shrinkToFit="1"/>
      <protection locked="0"/>
    </xf>
    <xf numFmtId="0" fontId="0" fillId="2" borderId="95" xfId="0" applyFill="1" applyBorder="1" applyAlignment="1" applyProtection="1">
      <alignment vertical="center" shrinkToFit="1"/>
      <protection locked="0"/>
    </xf>
    <xf numFmtId="38" fontId="0" fillId="2" borderId="96" xfId="1" applyFont="1" applyFill="1" applyBorder="1" applyAlignment="1" applyProtection="1">
      <alignment vertical="center" shrinkToFit="1"/>
      <protection locked="0"/>
    </xf>
    <xf numFmtId="0" fontId="0" fillId="2" borderId="97" xfId="0" applyFill="1" applyBorder="1" applyAlignment="1" applyProtection="1">
      <alignment vertical="center" shrinkToFit="1"/>
      <protection locked="0"/>
    </xf>
    <xf numFmtId="0" fontId="0" fillId="2" borderId="96" xfId="0" applyFill="1" applyBorder="1" applyAlignment="1" applyProtection="1">
      <alignment vertical="center" shrinkToFit="1"/>
      <protection locked="0"/>
    </xf>
    <xf numFmtId="0" fontId="0" fillId="0" borderId="88" xfId="0" applyBorder="1" applyProtection="1">
      <alignment vertical="center"/>
    </xf>
    <xf numFmtId="0" fontId="0" fillId="0" borderId="90" xfId="0" applyBorder="1" applyProtection="1">
      <alignment vertical="center"/>
    </xf>
    <xf numFmtId="0" fontId="0" fillId="0" borderId="91" xfId="0" applyBorder="1" applyProtection="1">
      <alignment vertical="center"/>
    </xf>
    <xf numFmtId="0" fontId="0" fillId="0" borderId="93" xfId="0" applyBorder="1" applyProtection="1">
      <alignment vertical="center"/>
    </xf>
    <xf numFmtId="38" fontId="0" fillId="2" borderId="91" xfId="1" applyFont="1" applyFill="1" applyBorder="1" applyProtection="1">
      <alignment vertical="center"/>
      <protection locked="0"/>
    </xf>
    <xf numFmtId="38" fontId="0" fillId="2" borderId="92" xfId="1" applyFont="1" applyFill="1" applyBorder="1" applyProtection="1">
      <alignment vertical="center"/>
      <protection locked="0"/>
    </xf>
    <xf numFmtId="38" fontId="0" fillId="0" borderId="93" xfId="1" applyFont="1" applyBorder="1" applyProtection="1">
      <alignment vertical="center"/>
    </xf>
    <xf numFmtId="0" fontId="0" fillId="2" borderId="93" xfId="0" applyFill="1" applyBorder="1" applyProtection="1">
      <alignment vertical="center"/>
      <protection locked="0"/>
    </xf>
    <xf numFmtId="0" fontId="0" fillId="0" borderId="93" xfId="0" applyFill="1" applyBorder="1" applyProtection="1">
      <alignment vertical="center"/>
    </xf>
    <xf numFmtId="0" fontId="0" fillId="0" borderId="94" xfId="0" applyBorder="1" applyProtection="1">
      <alignment vertical="center"/>
    </xf>
    <xf numFmtId="0" fontId="0" fillId="0" borderId="96" xfId="0" applyBorder="1" applyProtection="1">
      <alignment vertical="center"/>
    </xf>
    <xf numFmtId="38" fontId="0" fillId="0" borderId="98" xfId="1" applyFont="1" applyBorder="1" applyProtection="1">
      <alignment vertical="center"/>
    </xf>
    <xf numFmtId="38" fontId="0" fillId="0" borderId="95" xfId="1" applyFont="1" applyBorder="1" applyProtection="1">
      <alignment vertical="center"/>
    </xf>
    <xf numFmtId="38" fontId="0" fillId="0" borderId="96" xfId="1" applyFont="1" applyBorder="1" applyProtection="1">
      <alignment vertical="center"/>
    </xf>
    <xf numFmtId="0" fontId="5" fillId="0" borderId="0" xfId="0" applyFont="1" applyAlignment="1" applyProtection="1">
      <alignment horizontal="center" vertical="center"/>
    </xf>
    <xf numFmtId="176" fontId="17" fillId="3" borderId="0" xfId="0" applyNumberFormat="1" applyFont="1" applyFill="1" applyAlignment="1" applyProtection="1">
      <alignment vertical="center" shrinkToFit="1"/>
    </xf>
    <xf numFmtId="0" fontId="9" fillId="0" borderId="1" xfId="0" applyFont="1" applyBorder="1" applyAlignment="1" applyProtection="1">
      <alignment horizontal="distributed" justifyLastLine="1"/>
    </xf>
    <xf numFmtId="0" fontId="9" fillId="0" borderId="0" xfId="0" applyFont="1" applyBorder="1" applyAlignment="1" applyProtection="1">
      <alignment horizontal="left"/>
    </xf>
    <xf numFmtId="0" fontId="10" fillId="3" borderId="0" xfId="0" applyFont="1" applyFill="1" applyBorder="1" applyAlignment="1" applyProtection="1">
      <alignment horizontal="center"/>
    </xf>
    <xf numFmtId="0" fontId="9" fillId="0" borderId="0" xfId="0" applyFont="1" applyBorder="1" applyAlignment="1" applyProtection="1">
      <alignment horizontal="distributed" justifyLastLine="1"/>
    </xf>
    <xf numFmtId="0" fontId="9" fillId="3" borderId="21" xfId="0" applyFont="1" applyFill="1" applyBorder="1" applyAlignment="1" applyProtection="1">
      <alignment horizontal="center"/>
    </xf>
    <xf numFmtId="0" fontId="9" fillId="0" borderId="0" xfId="0" applyFont="1" applyProtection="1">
      <alignment vertical="center"/>
    </xf>
    <xf numFmtId="0" fontId="13" fillId="3" borderId="2" xfId="0" applyFont="1" applyFill="1" applyBorder="1" applyAlignment="1" applyProtection="1"/>
    <xf numFmtId="0" fontId="8" fillId="0" borderId="3" xfId="0" applyFont="1" applyBorder="1" applyAlignment="1" applyProtection="1">
      <alignment horizontal="distributed" vertical="center" justifyLastLine="1"/>
    </xf>
    <xf numFmtId="0" fontId="13" fillId="0" borderId="20" xfId="0" applyFont="1" applyBorder="1" applyAlignment="1" applyProtection="1">
      <alignment horizontal="center" vertical="center" justifyLastLine="1"/>
    </xf>
    <xf numFmtId="0" fontId="4" fillId="0" borderId="21" xfId="0" applyFont="1" applyBorder="1" applyAlignment="1" applyProtection="1">
      <alignment horizontal="center" vertical="center"/>
    </xf>
    <xf numFmtId="0" fontId="13" fillId="0" borderId="24" xfId="0" applyFont="1" applyBorder="1" applyAlignment="1" applyProtection="1">
      <alignment horizontal="center" vertical="center" justifyLastLine="1"/>
    </xf>
    <xf numFmtId="0" fontId="4" fillId="0" borderId="23" xfId="0" applyFont="1" applyBorder="1" applyAlignment="1" applyProtection="1">
      <alignment horizontal="center" vertical="center"/>
    </xf>
    <xf numFmtId="0" fontId="4" fillId="0" borderId="71" xfId="0" applyFont="1" applyBorder="1" applyAlignment="1" applyProtection="1">
      <alignment horizontal="center" vertical="center"/>
    </xf>
    <xf numFmtId="0" fontId="13" fillId="0" borderId="0" xfId="0" applyFont="1" applyProtection="1">
      <alignment vertical="center"/>
    </xf>
    <xf numFmtId="0" fontId="8" fillId="0" borderId="31" xfId="0" applyFont="1" applyBorder="1" applyAlignment="1" applyProtection="1">
      <alignment horizontal="right" vertical="center"/>
    </xf>
    <xf numFmtId="0" fontId="4" fillId="0" borderId="0" xfId="0" applyFont="1" applyBorder="1" applyAlignment="1" applyProtection="1">
      <alignment horizontal="distributed" vertical="center" justifyLastLine="1"/>
    </xf>
    <xf numFmtId="0" fontId="8" fillId="0" borderId="0" xfId="0" applyFont="1" applyBorder="1" applyProtection="1">
      <alignment vertical="center"/>
    </xf>
    <xf numFmtId="0" fontId="8" fillId="0" borderId="78" xfId="0" applyFont="1" applyBorder="1" applyAlignment="1" applyProtection="1">
      <alignment horizontal="right" vertical="center"/>
    </xf>
    <xf numFmtId="0" fontId="8" fillId="0" borderId="79" xfId="0" applyFont="1" applyBorder="1" applyProtection="1">
      <alignment vertical="center"/>
    </xf>
    <xf numFmtId="177" fontId="8" fillId="2" borderId="71" xfId="3" applyNumberFormat="1" applyFont="1" applyFill="1" applyBorder="1" applyAlignment="1" applyProtection="1">
      <alignment horizontal="center" vertical="center" shrinkToFit="1"/>
      <protection locked="0"/>
    </xf>
    <xf numFmtId="177" fontId="8" fillId="2" borderId="71" xfId="0" applyNumberFormat="1" applyFont="1" applyFill="1" applyBorder="1" applyAlignment="1" applyProtection="1">
      <alignment horizontal="center" vertical="center" shrinkToFit="1"/>
      <protection locked="0"/>
    </xf>
    <xf numFmtId="0" fontId="8" fillId="2" borderId="31" xfId="0" applyFont="1" applyFill="1" applyBorder="1" applyAlignment="1" applyProtection="1">
      <alignment horizontal="right" vertical="center"/>
      <protection locked="0"/>
    </xf>
    <xf numFmtId="38" fontId="9" fillId="2" borderId="0" xfId="1" applyFont="1" applyFill="1" applyBorder="1" applyAlignment="1" applyProtection="1">
      <alignment horizontal="center" vertical="center"/>
      <protection locked="0"/>
    </xf>
    <xf numFmtId="0" fontId="8" fillId="2" borderId="0" xfId="0" applyFont="1" applyFill="1" applyBorder="1" applyAlignment="1" applyProtection="1">
      <alignment vertical="center"/>
      <protection locked="0"/>
    </xf>
    <xf numFmtId="0" fontId="8" fillId="2" borderId="78" xfId="0" applyFont="1" applyFill="1" applyBorder="1" applyAlignment="1" applyProtection="1">
      <alignment horizontal="right" vertical="center"/>
      <protection locked="0"/>
    </xf>
    <xf numFmtId="0" fontId="8" fillId="2" borderId="79" xfId="0" applyFont="1" applyFill="1" applyBorder="1" applyAlignment="1" applyProtection="1">
      <alignment vertical="center"/>
      <protection locked="0"/>
    </xf>
    <xf numFmtId="177" fontId="8" fillId="2" borderId="71" xfId="3" applyNumberFormat="1" applyFont="1" applyFill="1" applyBorder="1" applyAlignment="1" applyProtection="1">
      <alignment horizontal="center" vertical="center"/>
      <protection locked="0"/>
    </xf>
    <xf numFmtId="177" fontId="8" fillId="2" borderId="71" xfId="0" applyNumberFormat="1" applyFont="1" applyFill="1" applyBorder="1" applyAlignment="1" applyProtection="1">
      <alignment horizontal="center" vertical="center"/>
      <protection locked="0"/>
    </xf>
    <xf numFmtId="177" fontId="8" fillId="0" borderId="87" xfId="3" applyNumberFormat="1" applyFont="1" applyBorder="1" applyAlignment="1" applyProtection="1">
      <alignment horizontal="center" vertical="center"/>
    </xf>
    <xf numFmtId="177" fontId="8" fillId="0" borderId="87" xfId="0" applyNumberFormat="1" applyFont="1" applyBorder="1" applyAlignment="1" applyProtection="1">
      <alignment horizontal="center" vertical="center"/>
    </xf>
    <xf numFmtId="0" fontId="8" fillId="0" borderId="9" xfId="0" applyFont="1" applyBorder="1" applyAlignment="1" applyProtection="1">
      <alignment horizontal="right" vertical="center"/>
    </xf>
    <xf numFmtId="38" fontId="9" fillId="0" borderId="2" xfId="1" applyFont="1" applyBorder="1" applyAlignment="1" applyProtection="1">
      <alignment horizontal="center" vertical="center"/>
    </xf>
    <xf numFmtId="0" fontId="8" fillId="0" borderId="2" xfId="0" applyFont="1" applyBorder="1" applyAlignment="1" applyProtection="1">
      <alignment vertical="center"/>
    </xf>
    <xf numFmtId="0" fontId="8" fillId="0" borderId="34" xfId="0" applyFont="1" applyBorder="1" applyAlignment="1" applyProtection="1">
      <alignment horizontal="right" vertical="center"/>
    </xf>
    <xf numFmtId="0" fontId="8" fillId="0" borderId="33" xfId="0" applyFont="1" applyBorder="1" applyAlignment="1" applyProtection="1">
      <alignment vertical="center"/>
    </xf>
    <xf numFmtId="0" fontId="0" fillId="0" borderId="0" xfId="0" applyAlignment="1" applyProtection="1">
      <alignment horizontal="center" vertical="center"/>
    </xf>
    <xf numFmtId="38" fontId="9" fillId="0" borderId="0" xfId="1" applyFont="1" applyBorder="1" applyAlignment="1" applyProtection="1">
      <alignment vertical="center"/>
    </xf>
    <xf numFmtId="0" fontId="8" fillId="4" borderId="0" xfId="2" applyFont="1" applyFill="1" applyAlignment="1" applyProtection="1">
      <alignment vertical="center"/>
    </xf>
    <xf numFmtId="0" fontId="8" fillId="0" borderId="0" xfId="0" applyFont="1" applyAlignment="1">
      <alignment horizontal="center" vertical="center"/>
    </xf>
    <xf numFmtId="0" fontId="13" fillId="0" borderId="2" xfId="0" applyFont="1" applyBorder="1" applyAlignment="1">
      <alignment horizontal="right"/>
    </xf>
    <xf numFmtId="38" fontId="9" fillId="2" borderId="17" xfId="1" applyFont="1" applyFill="1" applyBorder="1" applyAlignment="1" applyProtection="1">
      <alignment vertical="center"/>
      <protection locked="0"/>
    </xf>
    <xf numFmtId="38" fontId="9" fillId="2" borderId="76" xfId="1" applyFont="1" applyFill="1" applyBorder="1" applyAlignment="1" applyProtection="1">
      <alignment horizontal="right" vertical="center"/>
      <protection locked="0"/>
    </xf>
    <xf numFmtId="0" fontId="16" fillId="0" borderId="0" xfId="0" applyFont="1" applyAlignment="1">
      <alignment horizontal="right" vertical="center"/>
    </xf>
    <xf numFmtId="0" fontId="16" fillId="0" borderId="0" xfId="0" applyFont="1" applyBorder="1" applyAlignment="1" applyProtection="1">
      <alignment vertical="center"/>
      <protection locked="0"/>
    </xf>
    <xf numFmtId="0" fontId="8" fillId="0" borderId="0" xfId="0" applyFont="1" applyAlignment="1">
      <alignment horizontal="right"/>
    </xf>
    <xf numFmtId="0" fontId="8" fillId="0" borderId="2" xfId="0" applyFont="1" applyBorder="1" applyAlignment="1">
      <alignment horizontal="right"/>
    </xf>
    <xf numFmtId="0" fontId="8" fillId="0" borderId="2" xfId="0" applyFont="1" applyBorder="1" applyAlignment="1" applyProtection="1">
      <protection locked="0"/>
    </xf>
    <xf numFmtId="0" fontId="8" fillId="0" borderId="87" xfId="0" applyFont="1" applyBorder="1" applyAlignment="1">
      <alignment horizontal="center"/>
    </xf>
    <xf numFmtId="0" fontId="8" fillId="0" borderId="87" xfId="0" applyFont="1" applyBorder="1" applyAlignment="1">
      <alignment horizontal="center" shrinkToFit="1"/>
    </xf>
    <xf numFmtId="0" fontId="13" fillId="0" borderId="87" xfId="0" applyFont="1" applyBorder="1" applyAlignment="1">
      <alignment horizontal="center"/>
    </xf>
    <xf numFmtId="0" fontId="0" fillId="0" borderId="2" xfId="0" applyBorder="1" applyAlignment="1">
      <alignment vertical="top"/>
    </xf>
    <xf numFmtId="0" fontId="13" fillId="0" borderId="2" xfId="0" applyFont="1" applyBorder="1" applyAlignment="1">
      <alignment horizontal="center" vertical="top"/>
    </xf>
    <xf numFmtId="0" fontId="8" fillId="0" borderId="12" xfId="0" applyFont="1" applyBorder="1" applyAlignment="1">
      <alignment horizontal="center" vertical="center"/>
    </xf>
    <xf numFmtId="0" fontId="13" fillId="0" borderId="86" xfId="0" applyFont="1" applyBorder="1" applyAlignment="1">
      <alignment horizontal="center" vertical="top"/>
    </xf>
    <xf numFmtId="49" fontId="13" fillId="0" borderId="86" xfId="0" applyNumberFormat="1" applyFont="1" applyBorder="1" applyAlignment="1">
      <alignment horizontal="center" vertical="top"/>
    </xf>
    <xf numFmtId="0" fontId="8" fillId="0" borderId="12" xfId="0" applyFont="1" applyBorder="1" applyAlignment="1">
      <alignment horizontal="center" vertical="center" shrinkToFit="1"/>
    </xf>
    <xf numFmtId="0" fontId="13" fillId="0" borderId="12" xfId="0" applyFont="1" applyBorder="1" applyAlignment="1">
      <alignment horizontal="center" vertical="center"/>
    </xf>
    <xf numFmtId="0" fontId="13" fillId="0" borderId="39" xfId="0" applyFont="1" applyBorder="1" applyAlignment="1" applyProtection="1">
      <alignment horizontal="center" vertical="center"/>
      <protection locked="0"/>
    </xf>
    <xf numFmtId="0" fontId="13" fillId="0" borderId="39" xfId="0" applyFont="1" applyBorder="1" applyAlignment="1" applyProtection="1">
      <alignment vertical="center"/>
      <protection locked="0"/>
    </xf>
    <xf numFmtId="0" fontId="0" fillId="0" borderId="39" xfId="0" applyBorder="1" applyAlignment="1" applyProtection="1">
      <alignment vertical="center" shrinkToFit="1"/>
      <protection locked="0"/>
    </xf>
    <xf numFmtId="0" fontId="0" fillId="0" borderId="40" xfId="0" applyBorder="1" applyAlignment="1" applyProtection="1">
      <alignment vertical="center" shrinkToFit="1"/>
      <protection locked="0"/>
    </xf>
    <xf numFmtId="0" fontId="13" fillId="0" borderId="51" xfId="0" applyFont="1" applyBorder="1" applyAlignment="1">
      <alignment horizontal="center" vertical="center"/>
    </xf>
    <xf numFmtId="0" fontId="13" fillId="2" borderId="36" xfId="0" applyFont="1" applyFill="1" applyBorder="1" applyAlignment="1" applyProtection="1">
      <alignment horizontal="right" vertical="center" shrinkToFit="1"/>
      <protection locked="0"/>
    </xf>
    <xf numFmtId="0" fontId="13" fillId="2" borderId="50" xfId="0" applyFont="1" applyFill="1" applyBorder="1" applyAlignment="1" applyProtection="1">
      <alignment horizontal="right" vertical="center" shrinkToFit="1"/>
      <protection locked="0"/>
    </xf>
    <xf numFmtId="0" fontId="13" fillId="0" borderId="0" xfId="0" applyFont="1" applyBorder="1" applyAlignment="1">
      <alignment horizontal="center" vertical="center"/>
    </xf>
    <xf numFmtId="0" fontId="13" fillId="2" borderId="84" xfId="0" applyFont="1" applyFill="1" applyBorder="1" applyAlignment="1" applyProtection="1">
      <alignment horizontal="right" vertical="center" shrinkToFit="1"/>
      <protection locked="0"/>
    </xf>
    <xf numFmtId="0" fontId="13" fillId="2" borderId="0" xfId="0" applyFont="1" applyFill="1" applyBorder="1" applyAlignment="1" applyProtection="1">
      <alignment horizontal="right" vertical="center" shrinkToFit="1"/>
      <protection locked="0"/>
    </xf>
    <xf numFmtId="0" fontId="8" fillId="2" borderId="78" xfId="0" applyFont="1" applyFill="1" applyBorder="1" applyProtection="1">
      <alignment vertical="center"/>
    </xf>
    <xf numFmtId="0" fontId="8" fillId="2" borderId="0" xfId="0" applyFont="1" applyFill="1" applyBorder="1" applyProtection="1">
      <alignment vertical="center"/>
    </xf>
    <xf numFmtId="38" fontId="8" fillId="2" borderId="79" xfId="1" applyFont="1" applyFill="1" applyBorder="1" applyProtection="1">
      <alignment vertical="center"/>
    </xf>
    <xf numFmtId="38" fontId="8" fillId="2" borderId="78" xfId="1" applyFont="1" applyFill="1" applyBorder="1" applyProtection="1">
      <alignment vertical="center"/>
    </xf>
    <xf numFmtId="0" fontId="8" fillId="2" borderId="32" xfId="0" applyFont="1" applyFill="1" applyBorder="1" applyProtection="1">
      <alignment vertical="center"/>
    </xf>
    <xf numFmtId="0" fontId="13" fillId="0" borderId="53" xfId="0" applyFont="1" applyBorder="1" applyAlignment="1">
      <alignment horizontal="center" vertical="center"/>
    </xf>
    <xf numFmtId="0" fontId="13" fillId="2" borderId="29" xfId="0" applyFont="1" applyFill="1" applyBorder="1" applyAlignment="1" applyProtection="1">
      <alignment horizontal="right" vertical="center" shrinkToFit="1"/>
      <protection locked="0"/>
    </xf>
    <xf numFmtId="0" fontId="13" fillId="2" borderId="52" xfId="0" applyFont="1" applyFill="1" applyBorder="1" applyAlignment="1" applyProtection="1">
      <alignment horizontal="right" vertical="center" shrinkToFit="1"/>
      <protection locked="0"/>
    </xf>
    <xf numFmtId="0" fontId="13" fillId="0" borderId="1" xfId="0" applyFont="1" applyBorder="1" applyAlignment="1">
      <alignment horizontal="center" vertical="center"/>
    </xf>
    <xf numFmtId="0" fontId="13" fillId="2" borderId="81" xfId="0" applyFont="1" applyFill="1" applyBorder="1" applyAlignment="1" applyProtection="1">
      <alignment horizontal="right" vertical="center" shrinkToFit="1"/>
      <protection locked="0"/>
    </xf>
    <xf numFmtId="0" fontId="13" fillId="2" borderId="1" xfId="0" applyFont="1" applyFill="1" applyBorder="1" applyAlignment="1" applyProtection="1">
      <alignment horizontal="right" vertical="center" shrinkToFit="1"/>
      <protection locked="0"/>
    </xf>
    <xf numFmtId="0" fontId="13" fillId="0" borderId="29" xfId="0" applyFont="1" applyBorder="1" applyAlignment="1">
      <alignment horizontal="center" vertical="center"/>
    </xf>
    <xf numFmtId="38" fontId="8" fillId="2" borderId="32" xfId="1" applyFont="1" applyFill="1" applyBorder="1" applyProtection="1">
      <alignment vertical="center"/>
    </xf>
    <xf numFmtId="0" fontId="13" fillId="0" borderId="15" xfId="0" applyFont="1" applyBorder="1" applyAlignment="1">
      <alignment horizontal="center" vertical="center"/>
    </xf>
    <xf numFmtId="0" fontId="0" fillId="0" borderId="87" xfId="0" applyBorder="1" applyProtection="1">
      <alignment vertical="center"/>
      <protection locked="0"/>
    </xf>
    <xf numFmtId="0" fontId="0" fillId="0" borderId="4" xfId="0" applyBorder="1" applyProtection="1">
      <alignment vertical="center"/>
      <protection locked="0"/>
    </xf>
    <xf numFmtId="0" fontId="13" fillId="0" borderId="34" xfId="0" applyFont="1" applyBorder="1" applyAlignment="1">
      <alignment horizontal="center" vertical="center"/>
    </xf>
    <xf numFmtId="0" fontId="0" fillId="0" borderId="86" xfId="0" applyBorder="1" applyProtection="1">
      <alignment vertical="center"/>
      <protection locked="0"/>
    </xf>
    <xf numFmtId="0" fontId="0" fillId="0" borderId="33" xfId="0" applyBorder="1" applyProtection="1">
      <alignment vertical="center"/>
      <protection locked="0"/>
    </xf>
    <xf numFmtId="38" fontId="8" fillId="0" borderId="34" xfId="1" applyFont="1" applyBorder="1">
      <alignment vertical="center"/>
    </xf>
    <xf numFmtId="38" fontId="8" fillId="0" borderId="33" xfId="1" applyFont="1" applyBorder="1">
      <alignment vertical="center"/>
    </xf>
    <xf numFmtId="38" fontId="8" fillId="0" borderId="10" xfId="1" applyFont="1" applyBorder="1">
      <alignment vertical="center"/>
    </xf>
    <xf numFmtId="0" fontId="25" fillId="0" borderId="0" xfId="10" applyFont="1" applyProtection="1">
      <alignment vertical="center"/>
    </xf>
    <xf numFmtId="0" fontId="26" fillId="0" borderId="0" xfId="10" applyFont="1" applyAlignment="1" applyProtection="1"/>
    <xf numFmtId="0" fontId="25" fillId="0" borderId="0" xfId="10" applyFont="1" applyBorder="1" applyAlignment="1" applyProtection="1">
      <alignment vertical="center"/>
    </xf>
    <xf numFmtId="0" fontId="25" fillId="0" borderId="103" xfId="10" applyFont="1" applyBorder="1" applyAlignment="1" applyProtection="1">
      <alignment vertical="center"/>
    </xf>
    <xf numFmtId="0" fontId="27" fillId="6" borderId="105" xfId="10" applyFont="1" applyFill="1" applyBorder="1" applyAlignment="1" applyProtection="1">
      <alignment vertical="center"/>
    </xf>
    <xf numFmtId="0" fontId="28" fillId="6" borderId="106" xfId="10" applyFont="1" applyFill="1" applyBorder="1" applyAlignment="1" applyProtection="1">
      <alignment vertical="center"/>
    </xf>
    <xf numFmtId="0" fontId="29" fillId="0" borderId="0" xfId="10" applyFont="1" applyProtection="1">
      <alignment vertical="center"/>
    </xf>
    <xf numFmtId="0" fontId="26" fillId="0" borderId="0" xfId="10" applyFont="1" applyAlignment="1" applyProtection="1">
      <alignment vertical="center"/>
    </xf>
    <xf numFmtId="0" fontId="26" fillId="0" borderId="0" xfId="10" applyFont="1" applyAlignment="1" applyProtection="1">
      <alignment horizontal="right" vertical="center"/>
    </xf>
    <xf numFmtId="0" fontId="26" fillId="0" borderId="0" xfId="10" applyFont="1" applyAlignment="1" applyProtection="1">
      <alignment horizontal="center" vertical="center"/>
    </xf>
    <xf numFmtId="0" fontId="28" fillId="6" borderId="0" xfId="10" applyFont="1" applyFill="1" applyBorder="1" applyAlignment="1" applyProtection="1">
      <alignment vertical="center"/>
    </xf>
    <xf numFmtId="0" fontId="28" fillId="6" borderId="103" xfId="10" applyFont="1" applyFill="1" applyBorder="1" applyAlignment="1" applyProtection="1">
      <alignment vertical="center"/>
    </xf>
    <xf numFmtId="0" fontId="20" fillId="0" borderId="0" xfId="10" applyFont="1" applyBorder="1" applyAlignment="1" applyProtection="1">
      <alignment vertical="center"/>
    </xf>
    <xf numFmtId="0" fontId="26" fillId="0" borderId="0" xfId="10" applyFont="1" applyAlignment="1" applyProtection="1">
      <protection locked="0"/>
    </xf>
    <xf numFmtId="0" fontId="25" fillId="0" borderId="0" xfId="10" applyFont="1" applyProtection="1">
      <alignment vertical="center"/>
      <protection locked="0"/>
    </xf>
    <xf numFmtId="0" fontId="25" fillId="0" borderId="0" xfId="10" applyFont="1" applyBorder="1" applyAlignment="1" applyProtection="1">
      <alignment vertical="center"/>
      <protection locked="0"/>
    </xf>
    <xf numFmtId="0" fontId="25" fillId="0" borderId="103" xfId="10" applyFont="1" applyBorder="1" applyAlignment="1" applyProtection="1">
      <alignment vertical="center"/>
      <protection locked="0"/>
    </xf>
    <xf numFmtId="0" fontId="28" fillId="6" borderId="109" xfId="10" applyFont="1" applyFill="1" applyBorder="1" applyAlignment="1" applyProtection="1">
      <alignment vertical="center"/>
    </xf>
    <xf numFmtId="0" fontId="28" fillId="6" borderId="110" xfId="10" applyFont="1" applyFill="1" applyBorder="1" applyAlignment="1" applyProtection="1">
      <alignment vertical="center"/>
    </xf>
    <xf numFmtId="0" fontId="30" fillId="0" borderId="0" xfId="10" applyFont="1" applyProtection="1">
      <alignment vertical="center"/>
    </xf>
    <xf numFmtId="0" fontId="31" fillId="7" borderId="111" xfId="11" applyFont="1" applyFill="1" applyBorder="1" applyAlignment="1" applyProtection="1"/>
    <xf numFmtId="0" fontId="25" fillId="7" borderId="113" xfId="10" applyFont="1" applyFill="1" applyBorder="1" applyProtection="1">
      <alignment vertical="center"/>
    </xf>
    <xf numFmtId="0" fontId="20" fillId="7" borderId="115" xfId="10" applyFont="1" applyFill="1" applyBorder="1" applyAlignment="1" applyProtection="1">
      <alignment vertical="center" shrinkToFit="1"/>
    </xf>
    <xf numFmtId="0" fontId="20" fillId="7" borderId="112" xfId="10" applyFont="1" applyFill="1" applyBorder="1" applyAlignment="1" applyProtection="1">
      <alignment horizontal="center" vertical="center"/>
    </xf>
    <xf numFmtId="0" fontId="20" fillId="6" borderId="115" xfId="10" applyFont="1" applyFill="1" applyBorder="1" applyAlignment="1" applyProtection="1">
      <alignment vertical="center" shrinkToFit="1"/>
      <protection locked="0"/>
    </xf>
    <xf numFmtId="0" fontId="20" fillId="7" borderId="113" xfId="10" applyFont="1" applyFill="1" applyBorder="1" applyAlignment="1" applyProtection="1">
      <alignment horizontal="center" vertical="center"/>
    </xf>
    <xf numFmtId="0" fontId="20" fillId="7" borderId="118" xfId="10" applyFont="1" applyFill="1" applyBorder="1" applyAlignment="1" applyProtection="1">
      <alignment horizontal="center" vertical="center"/>
    </xf>
    <xf numFmtId="0" fontId="25" fillId="0" borderId="0" xfId="10" applyFont="1" applyBorder="1" applyProtection="1">
      <alignment vertical="center"/>
    </xf>
    <xf numFmtId="0" fontId="33" fillId="7" borderId="119" xfId="11" applyFont="1" applyFill="1" applyBorder="1" applyAlignment="1" applyProtection="1"/>
    <xf numFmtId="0" fontId="25" fillId="7" borderId="32" xfId="10" applyFont="1" applyFill="1" applyBorder="1" applyProtection="1">
      <alignment vertical="center"/>
    </xf>
    <xf numFmtId="0" fontId="35" fillId="0" borderId="0" xfId="10" applyFont="1" applyBorder="1" applyAlignment="1" applyProtection="1">
      <alignment horizontal="center" vertical="center"/>
    </xf>
    <xf numFmtId="0" fontId="33" fillId="8" borderId="122" xfId="11" applyFont="1" applyFill="1" applyBorder="1" applyAlignment="1" applyProtection="1"/>
    <xf numFmtId="0" fontId="25" fillId="8" borderId="5" xfId="10" applyFont="1" applyFill="1" applyBorder="1" applyProtection="1">
      <alignment vertical="center"/>
    </xf>
    <xf numFmtId="0" fontId="25" fillId="0" borderId="0" xfId="10" applyFont="1" applyBorder="1" applyAlignment="1" applyProtection="1">
      <alignment horizontal="center" vertical="center"/>
    </xf>
    <xf numFmtId="0" fontId="33" fillId="8" borderId="125" xfId="11" applyFont="1" applyFill="1" applyBorder="1" applyAlignment="1" applyProtection="1"/>
    <xf numFmtId="0" fontId="25" fillId="8" borderId="32" xfId="10" applyFont="1" applyFill="1" applyBorder="1" applyProtection="1">
      <alignment vertical="center"/>
    </xf>
    <xf numFmtId="0" fontId="33" fillId="8" borderId="128" xfId="11" applyFont="1" applyFill="1" applyBorder="1" applyAlignment="1" applyProtection="1"/>
    <xf numFmtId="0" fontId="25" fillId="8" borderId="22" xfId="10" applyFont="1" applyFill="1" applyBorder="1" applyProtection="1">
      <alignment vertical="center"/>
    </xf>
    <xf numFmtId="0" fontId="25" fillId="8" borderId="17" xfId="10" applyFont="1" applyFill="1" applyBorder="1" applyProtection="1">
      <alignment vertical="center"/>
    </xf>
    <xf numFmtId="0" fontId="33" fillId="8" borderId="131" xfId="11" applyFont="1" applyFill="1" applyBorder="1" applyAlignment="1" applyProtection="1"/>
    <xf numFmtId="0" fontId="33" fillId="8" borderId="22" xfId="11" applyFont="1" applyFill="1" applyBorder="1" applyAlignment="1" applyProtection="1"/>
    <xf numFmtId="0" fontId="25" fillId="8" borderId="125" xfId="10" applyFont="1" applyFill="1" applyBorder="1" applyProtection="1">
      <alignment vertical="center"/>
    </xf>
    <xf numFmtId="0" fontId="33" fillId="8" borderId="17" xfId="11" applyFont="1" applyFill="1" applyBorder="1" applyAlignment="1" applyProtection="1"/>
    <xf numFmtId="0" fontId="33" fillId="8" borderId="132" xfId="11" applyFont="1" applyFill="1" applyBorder="1" applyAlignment="1" applyProtection="1"/>
    <xf numFmtId="0" fontId="25" fillId="8" borderId="27" xfId="10" applyFont="1" applyFill="1" applyBorder="1" applyProtection="1">
      <alignment vertical="center"/>
    </xf>
    <xf numFmtId="0" fontId="33" fillId="8" borderId="135" xfId="11" applyFont="1" applyFill="1" applyBorder="1" applyAlignment="1" applyProtection="1"/>
    <xf numFmtId="0" fontId="25" fillId="8" borderId="70" xfId="10" applyFont="1" applyFill="1" applyBorder="1" applyProtection="1">
      <alignment vertical="center"/>
    </xf>
    <xf numFmtId="0" fontId="33" fillId="8" borderId="139" xfId="11" applyFont="1" applyFill="1" applyBorder="1" applyAlignment="1" applyProtection="1"/>
    <xf numFmtId="0" fontId="25" fillId="8" borderId="141" xfId="10" applyFont="1" applyFill="1" applyBorder="1" applyProtection="1">
      <alignment vertical="center"/>
    </xf>
    <xf numFmtId="0" fontId="33" fillId="0" borderId="148" xfId="11" applyFont="1" applyBorder="1" applyProtection="1"/>
    <xf numFmtId="0" fontId="36" fillId="0" borderId="0" xfId="10" applyFont="1" applyProtection="1">
      <alignment vertical="center"/>
    </xf>
    <xf numFmtId="0" fontId="1" fillId="0" borderId="0" xfId="10" applyFont="1" applyAlignment="1" applyProtection="1">
      <alignment vertical="center" shrinkToFit="1"/>
    </xf>
    <xf numFmtId="0" fontId="1" fillId="0" borderId="112" xfId="10" applyFont="1" applyBorder="1" applyAlignment="1" applyProtection="1">
      <alignment vertical="center" shrinkToFit="1"/>
    </xf>
    <xf numFmtId="3" fontId="1" fillId="0" borderId="0" xfId="10" applyNumberFormat="1" applyFont="1" applyAlignment="1" applyProtection="1">
      <alignment vertical="center" shrinkToFit="1"/>
    </xf>
    <xf numFmtId="0" fontId="33" fillId="8" borderId="149" xfId="14" applyFont="1" applyFill="1" applyBorder="1" applyAlignment="1" applyProtection="1">
      <alignment vertical="center" textRotation="180" wrapText="1"/>
    </xf>
    <xf numFmtId="0" fontId="25" fillId="8" borderId="113" xfId="10" applyFont="1" applyFill="1" applyBorder="1" applyProtection="1">
      <alignment vertical="center"/>
    </xf>
    <xf numFmtId="0" fontId="33" fillId="8" borderId="132" xfId="14" applyFont="1" applyFill="1" applyBorder="1" applyAlignment="1" applyProtection="1">
      <alignment vertical="center" textRotation="180" wrapText="1"/>
    </xf>
    <xf numFmtId="0" fontId="33" fillId="8" borderId="139" xfId="14" applyFont="1" applyFill="1" applyBorder="1" applyAlignment="1" applyProtection="1">
      <alignment vertical="center" textRotation="180" wrapText="1"/>
    </xf>
    <xf numFmtId="0" fontId="33" fillId="0" borderId="148" xfId="11" applyFont="1" applyFill="1" applyBorder="1" applyAlignment="1" applyProtection="1">
      <alignment horizontal="distributed" vertical="center"/>
    </xf>
    <xf numFmtId="0" fontId="20" fillId="0" borderId="0" xfId="10" applyFont="1" applyFill="1" applyProtection="1">
      <alignment vertical="center"/>
    </xf>
    <xf numFmtId="0" fontId="25" fillId="0" borderId="0" xfId="10" applyFont="1" applyFill="1" applyBorder="1" applyProtection="1">
      <alignment vertical="center"/>
    </xf>
    <xf numFmtId="0" fontId="1" fillId="0" borderId="0" xfId="10" applyFont="1" applyBorder="1" applyAlignment="1" applyProtection="1">
      <alignment vertical="center" shrinkToFit="1"/>
      <protection locked="0"/>
    </xf>
    <xf numFmtId="0" fontId="1" fillId="0" borderId="0" xfId="10" applyFont="1" applyAlignment="1" applyProtection="1">
      <alignment vertical="center" shrinkToFit="1"/>
      <protection locked="0"/>
    </xf>
    <xf numFmtId="0" fontId="33" fillId="8" borderId="111" xfId="11" applyFont="1" applyFill="1" applyBorder="1" applyAlignment="1" applyProtection="1"/>
    <xf numFmtId="0" fontId="25" fillId="8" borderId="143" xfId="10" applyFont="1" applyFill="1" applyBorder="1" applyProtection="1">
      <alignment vertical="center"/>
    </xf>
    <xf numFmtId="0" fontId="33" fillId="0" borderId="0" xfId="11" applyFont="1" applyBorder="1" applyAlignment="1" applyProtection="1"/>
    <xf numFmtId="0" fontId="1" fillId="0" borderId="0" xfId="10">
      <alignment vertical="center"/>
    </xf>
    <xf numFmtId="0" fontId="25" fillId="0" borderId="0" xfId="10" applyFont="1" applyBorder="1" applyAlignment="1">
      <alignment horizontal="center" vertical="top" wrapText="1"/>
    </xf>
    <xf numFmtId="0" fontId="25" fillId="0" borderId="4" xfId="10" applyFont="1" applyBorder="1" applyAlignment="1">
      <alignment horizontal="center" vertical="top" wrapText="1"/>
    </xf>
    <xf numFmtId="0" fontId="41" fillId="0" borderId="0" xfId="10" applyFont="1" applyFill="1" applyBorder="1" applyAlignment="1">
      <alignment vertical="center"/>
    </xf>
    <xf numFmtId="0" fontId="1" fillId="0" borderId="0" xfId="10" applyFill="1">
      <alignment vertical="center"/>
    </xf>
    <xf numFmtId="0" fontId="42" fillId="0" borderId="0" xfId="8" applyFont="1" applyFill="1" applyBorder="1" applyAlignment="1">
      <alignment vertical="center"/>
    </xf>
    <xf numFmtId="0" fontId="43" fillId="0" borderId="0" xfId="8" applyFont="1" applyFill="1" applyBorder="1" applyAlignment="1">
      <alignment vertical="center"/>
    </xf>
    <xf numFmtId="178" fontId="43" fillId="0" borderId="0" xfId="13" applyNumberFormat="1" applyFont="1" applyFill="1" applyBorder="1" applyAlignment="1">
      <alignment vertical="center"/>
    </xf>
    <xf numFmtId="0" fontId="43" fillId="0" borderId="0" xfId="8" applyFont="1" applyFill="1" applyBorder="1" applyAlignment="1">
      <alignment horizontal="center" vertical="center"/>
    </xf>
    <xf numFmtId="0" fontId="43" fillId="0" borderId="0" xfId="8" applyFont="1" applyAlignment="1">
      <alignment horizontal="right" vertical="center"/>
    </xf>
    <xf numFmtId="180" fontId="43" fillId="0" borderId="0" xfId="8" applyNumberFormat="1" applyFont="1">
      <alignment vertical="center"/>
    </xf>
    <xf numFmtId="0" fontId="9" fillId="0" borderId="0" xfId="8" applyFont="1" applyAlignment="1">
      <alignment horizontal="right" vertical="center"/>
    </xf>
    <xf numFmtId="0" fontId="43" fillId="0" borderId="0" xfId="8" applyFont="1">
      <alignment vertical="center"/>
    </xf>
    <xf numFmtId="0" fontId="44" fillId="7" borderId="46" xfId="8" applyFont="1" applyFill="1" applyBorder="1" applyAlignment="1">
      <alignment horizontal="distributed" vertical="center"/>
    </xf>
    <xf numFmtId="0" fontId="44" fillId="7" borderId="3" xfId="8" applyFont="1" applyFill="1" applyBorder="1" applyAlignment="1">
      <alignment horizontal="distributed" vertical="center"/>
    </xf>
    <xf numFmtId="178" fontId="44" fillId="7" borderId="3" xfId="13" applyNumberFormat="1" applyFont="1" applyFill="1" applyBorder="1" applyAlignment="1">
      <alignment vertical="center" shrinkToFit="1"/>
    </xf>
    <xf numFmtId="0" fontId="44" fillId="7" borderId="180" xfId="8" applyFont="1" applyFill="1" applyBorder="1" applyAlignment="1">
      <alignment horizontal="distributed" vertical="center" shrinkToFit="1"/>
    </xf>
    <xf numFmtId="178" fontId="44" fillId="7" borderId="181" xfId="13" applyNumberFormat="1" applyFont="1" applyFill="1" applyBorder="1" applyAlignment="1">
      <alignment vertical="center" shrinkToFit="1"/>
    </xf>
    <xf numFmtId="0" fontId="44" fillId="7" borderId="5" xfId="8" applyFont="1" applyFill="1" applyBorder="1" applyAlignment="1">
      <alignment horizontal="distributed" vertical="center" shrinkToFit="1"/>
    </xf>
    <xf numFmtId="178" fontId="44" fillId="7" borderId="46" xfId="13" applyNumberFormat="1" applyFont="1" applyFill="1" applyBorder="1" applyAlignment="1">
      <alignment vertical="center" shrinkToFit="1"/>
    </xf>
    <xf numFmtId="0" fontId="44" fillId="7" borderId="76" xfId="8" applyFont="1" applyFill="1" applyBorder="1" applyAlignment="1">
      <alignment horizontal="distributed" vertical="center" shrinkToFit="1"/>
    </xf>
    <xf numFmtId="0" fontId="44" fillId="7" borderId="92" xfId="8" applyFont="1" applyFill="1" applyBorder="1" applyAlignment="1">
      <alignment horizontal="distributed" vertical="center" shrinkToFit="1"/>
    </xf>
    <xf numFmtId="178" fontId="9" fillId="0" borderId="3" xfId="13" applyNumberFormat="1" applyFont="1" applyFill="1" applyBorder="1" applyAlignment="1">
      <alignment horizontal="right" shrinkToFit="1"/>
    </xf>
    <xf numFmtId="182" fontId="9" fillId="0" borderId="183" xfId="9" applyNumberFormat="1" applyFont="1" applyFill="1" applyBorder="1" applyAlignment="1">
      <alignment horizontal="right" shrinkToFit="1"/>
    </xf>
    <xf numFmtId="178" fontId="9" fillId="0" borderId="183" xfId="13" applyNumberFormat="1" applyFont="1" applyFill="1" applyBorder="1" applyAlignment="1">
      <alignment horizontal="right" shrinkToFit="1"/>
    </xf>
    <xf numFmtId="178" fontId="9" fillId="0" borderId="46" xfId="13" applyNumberFormat="1" applyFont="1" applyFill="1" applyBorder="1" applyAlignment="1">
      <alignment horizontal="right" shrinkToFit="1"/>
    </xf>
    <xf numFmtId="178" fontId="9" fillId="0" borderId="25" xfId="13" applyNumberFormat="1" applyFont="1" applyFill="1" applyBorder="1" applyAlignment="1">
      <alignment horizontal="right" shrinkToFit="1"/>
    </xf>
    <xf numFmtId="182" fontId="9" fillId="0" borderId="185" xfId="9" applyNumberFormat="1" applyFont="1" applyFill="1" applyBorder="1" applyAlignment="1">
      <alignment horizontal="right" shrinkToFit="1"/>
    </xf>
    <xf numFmtId="178" fontId="9" fillId="0" borderId="185" xfId="13" applyNumberFormat="1" applyFont="1" applyFill="1" applyBorder="1" applyAlignment="1">
      <alignment horizontal="right" shrinkToFit="1"/>
    </xf>
    <xf numFmtId="178" fontId="9" fillId="0" borderId="184" xfId="13" applyNumberFormat="1" applyFont="1" applyFill="1" applyBorder="1" applyAlignment="1">
      <alignment horizontal="right" shrinkToFit="1"/>
    </xf>
    <xf numFmtId="178" fontId="9" fillId="0" borderId="31" xfId="13" applyNumberFormat="1" applyFont="1" applyFill="1" applyBorder="1" applyAlignment="1">
      <alignment horizontal="right" shrinkToFit="1"/>
    </xf>
    <xf numFmtId="178" fontId="9" fillId="0" borderId="187" xfId="13" applyNumberFormat="1" applyFont="1" applyFill="1" applyBorder="1" applyAlignment="1">
      <alignment horizontal="right" shrinkToFit="1"/>
    </xf>
    <xf numFmtId="178" fontId="9" fillId="0" borderId="188" xfId="13" applyNumberFormat="1" applyFont="1" applyFill="1" applyBorder="1" applyAlignment="1">
      <alignment horizontal="right" shrinkToFit="1"/>
    </xf>
    <xf numFmtId="182" fontId="9" fillId="8" borderId="92" xfId="8" applyNumberFormat="1" applyFont="1" applyFill="1" applyBorder="1" applyAlignment="1">
      <alignment horizontal="center" shrinkToFit="1"/>
    </xf>
    <xf numFmtId="182" fontId="9" fillId="8" borderId="74" xfId="9" applyNumberFormat="1" applyFont="1" applyFill="1" applyBorder="1" applyAlignment="1">
      <alignment horizontal="right" shrinkToFit="1"/>
    </xf>
    <xf numFmtId="178" fontId="9" fillId="8" borderId="74" xfId="13" applyNumberFormat="1" applyFont="1" applyFill="1" applyBorder="1" applyAlignment="1">
      <alignment horizontal="right" shrinkToFit="1"/>
    </xf>
    <xf numFmtId="182" fontId="9" fillId="8" borderId="189" xfId="9" applyNumberFormat="1" applyFont="1" applyFill="1" applyBorder="1" applyAlignment="1">
      <alignment horizontal="right" shrinkToFit="1"/>
    </xf>
    <xf numFmtId="178" fontId="9" fillId="8" borderId="189" xfId="13" applyNumberFormat="1" applyFont="1" applyFill="1" applyBorder="1" applyAlignment="1">
      <alignment horizontal="right" shrinkToFit="1"/>
    </xf>
    <xf numFmtId="182" fontId="9" fillId="8" borderId="76" xfId="9" applyNumberFormat="1" applyFont="1" applyFill="1" applyBorder="1" applyAlignment="1">
      <alignment horizontal="right" shrinkToFit="1"/>
    </xf>
    <xf numFmtId="178" fontId="9" fillId="8" borderId="92" xfId="13" applyNumberFormat="1" applyFont="1" applyFill="1" applyBorder="1" applyAlignment="1">
      <alignment horizontal="right" shrinkToFit="1"/>
    </xf>
    <xf numFmtId="182" fontId="9" fillId="8" borderId="92" xfId="9" applyNumberFormat="1" applyFont="1" applyFill="1" applyBorder="1" applyAlignment="1">
      <alignment horizontal="right" shrinkToFit="1"/>
    </xf>
    <xf numFmtId="182" fontId="9" fillId="8" borderId="75" xfId="8" applyNumberFormat="1" applyFont="1" applyFill="1" applyBorder="1" applyAlignment="1">
      <alignment vertical="center" shrinkToFit="1"/>
    </xf>
    <xf numFmtId="182" fontId="9" fillId="8" borderId="76" xfId="8" applyNumberFormat="1" applyFont="1" applyFill="1" applyBorder="1" applyAlignment="1">
      <alignment vertical="center" shrinkToFit="1"/>
    </xf>
    <xf numFmtId="182" fontId="43" fillId="0" borderId="0" xfId="8" applyNumberFormat="1" applyFont="1">
      <alignment vertical="center"/>
    </xf>
    <xf numFmtId="0" fontId="9" fillId="0" borderId="0" xfId="8" applyFont="1" applyFill="1" applyBorder="1" applyAlignment="1">
      <alignment horizontal="center" shrinkToFit="1"/>
    </xf>
    <xf numFmtId="38" fontId="9" fillId="0" borderId="0" xfId="9" applyFont="1" applyFill="1" applyBorder="1" applyAlignment="1">
      <alignment horizontal="right" shrinkToFit="1"/>
    </xf>
    <xf numFmtId="178" fontId="9" fillId="0" borderId="0" xfId="13" applyNumberFormat="1" applyFont="1" applyFill="1" applyBorder="1" applyAlignment="1">
      <alignment horizontal="right" shrinkToFit="1"/>
    </xf>
    <xf numFmtId="0" fontId="9" fillId="0" borderId="0" xfId="8" applyFont="1" applyFill="1" applyBorder="1" applyAlignment="1">
      <alignment horizontal="left" vertical="center" shrinkToFit="1"/>
    </xf>
    <xf numFmtId="0" fontId="44" fillId="7" borderId="46" xfId="8" applyFont="1" applyFill="1" applyBorder="1" applyAlignment="1">
      <alignment horizontal="distributed" vertical="center" shrinkToFit="1"/>
    </xf>
    <xf numFmtId="0" fontId="44" fillId="7" borderId="3" xfId="8" applyFont="1" applyFill="1" applyBorder="1" applyAlignment="1">
      <alignment horizontal="distributed" vertical="center" shrinkToFit="1"/>
    </xf>
    <xf numFmtId="0" fontId="9" fillId="0" borderId="182" xfId="8" applyFont="1" applyFill="1" applyBorder="1" applyAlignment="1">
      <alignment horizontal="distributed" shrinkToFit="1"/>
    </xf>
    <xf numFmtId="0" fontId="9" fillId="0" borderId="190" xfId="8" applyFont="1" applyFill="1" applyBorder="1" applyAlignment="1">
      <alignment horizontal="distributed" shrinkToFit="1"/>
    </xf>
    <xf numFmtId="0" fontId="9" fillId="0" borderId="186" xfId="8" applyFont="1" applyFill="1" applyBorder="1" applyAlignment="1">
      <alignment horizontal="distributed" shrinkToFit="1"/>
    </xf>
    <xf numFmtId="178" fontId="9" fillId="0" borderId="20" xfId="13" applyNumberFormat="1" applyFont="1" applyFill="1" applyBorder="1" applyAlignment="1">
      <alignment horizontal="right" shrinkToFit="1"/>
    </xf>
    <xf numFmtId="178" fontId="9" fillId="0" borderId="191" xfId="13" applyNumberFormat="1" applyFont="1" applyFill="1" applyBorder="1" applyAlignment="1">
      <alignment horizontal="right" shrinkToFit="1"/>
    </xf>
    <xf numFmtId="178" fontId="9" fillId="0" borderId="192" xfId="13" applyNumberFormat="1" applyFont="1" applyFill="1" applyBorder="1" applyAlignment="1">
      <alignment horizontal="right" shrinkToFit="1"/>
    </xf>
    <xf numFmtId="0" fontId="9" fillId="6" borderId="92" xfId="8" applyFont="1" applyFill="1" applyBorder="1" applyAlignment="1">
      <alignment horizontal="distributed" shrinkToFit="1"/>
    </xf>
    <xf numFmtId="182" fontId="9" fillId="6" borderId="74" xfId="9" applyNumberFormat="1" applyFont="1" applyFill="1" applyBorder="1" applyAlignment="1">
      <alignment horizontal="right" shrinkToFit="1"/>
    </xf>
    <xf numFmtId="178" fontId="9" fillId="6" borderId="74" xfId="13" applyNumberFormat="1" applyFont="1" applyFill="1" applyBorder="1" applyAlignment="1">
      <alignment horizontal="right" shrinkToFit="1"/>
    </xf>
    <xf numFmtId="182" fontId="9" fillId="6" borderId="193" xfId="9" applyNumberFormat="1" applyFont="1" applyFill="1" applyBorder="1" applyAlignment="1">
      <alignment horizontal="right" shrinkToFit="1"/>
    </xf>
    <xf numFmtId="178" fontId="9" fillId="6" borderId="193" xfId="13" applyNumberFormat="1" applyFont="1" applyFill="1" applyBorder="1" applyAlignment="1">
      <alignment horizontal="right" shrinkToFit="1"/>
    </xf>
    <xf numFmtId="182" fontId="9" fillId="6" borderId="75" xfId="9" applyNumberFormat="1" applyFont="1" applyFill="1" applyBorder="1" applyAlignment="1">
      <alignment horizontal="right" shrinkToFit="1"/>
    </xf>
    <xf numFmtId="178" fontId="9" fillId="6" borderId="92" xfId="13" applyNumberFormat="1" applyFont="1" applyFill="1" applyBorder="1" applyAlignment="1">
      <alignment horizontal="right" shrinkToFit="1"/>
    </xf>
    <xf numFmtId="182" fontId="9" fillId="6" borderId="92" xfId="9" applyNumberFormat="1" applyFont="1" applyFill="1" applyBorder="1" applyAlignment="1">
      <alignment horizontal="right" shrinkToFit="1"/>
    </xf>
    <xf numFmtId="0" fontId="9" fillId="6" borderId="75" xfId="8" applyFont="1" applyFill="1" applyBorder="1" applyAlignment="1">
      <alignment vertical="center" shrinkToFit="1"/>
    </xf>
    <xf numFmtId="0" fontId="9" fillId="6" borderId="76" xfId="8" applyFont="1" applyFill="1" applyBorder="1" applyAlignment="1">
      <alignment vertical="center" shrinkToFit="1"/>
    </xf>
    <xf numFmtId="178" fontId="9" fillId="0" borderId="16" xfId="13" applyNumberFormat="1" applyFont="1" applyFill="1" applyBorder="1" applyAlignment="1">
      <alignment horizontal="right" shrinkToFit="1"/>
    </xf>
    <xf numFmtId="182" fontId="9" fillId="0" borderId="194" xfId="9" applyNumberFormat="1" applyFont="1" applyFill="1" applyBorder="1" applyAlignment="1">
      <alignment horizontal="right" shrinkToFit="1"/>
    </xf>
    <xf numFmtId="178" fontId="9" fillId="0" borderId="194" xfId="13" applyNumberFormat="1" applyFont="1" applyFill="1" applyBorder="1" applyAlignment="1">
      <alignment horizontal="right" shrinkToFit="1"/>
    </xf>
    <xf numFmtId="178" fontId="9" fillId="0" borderId="190" xfId="13" applyNumberFormat="1" applyFont="1" applyFill="1" applyBorder="1" applyAlignment="1">
      <alignment horizontal="right" shrinkToFit="1"/>
    </xf>
    <xf numFmtId="0" fontId="9" fillId="0" borderId="184" xfId="8" applyFont="1" applyFill="1" applyBorder="1" applyAlignment="1">
      <alignment horizontal="distributed" shrinkToFit="1"/>
    </xf>
    <xf numFmtId="0" fontId="43" fillId="0" borderId="0" xfId="8" applyFont="1" applyFill="1" applyBorder="1" applyAlignment="1">
      <alignment vertical="center" shrinkToFit="1"/>
    </xf>
    <xf numFmtId="178" fontId="43" fillId="0" borderId="0" xfId="13" applyNumberFormat="1" applyFont="1" applyFill="1" applyBorder="1" applyAlignment="1">
      <alignment vertical="center" shrinkToFit="1"/>
    </xf>
    <xf numFmtId="0" fontId="43" fillId="0" borderId="0" xfId="8" applyFont="1" applyFill="1" applyBorder="1" applyAlignment="1">
      <alignment horizontal="center" vertical="center" shrinkToFit="1"/>
    </xf>
    <xf numFmtId="182" fontId="44" fillId="7" borderId="92" xfId="9" applyNumberFormat="1" applyFont="1" applyFill="1" applyBorder="1" applyAlignment="1">
      <alignment horizontal="distributed" vertical="center" shrinkToFit="1"/>
    </xf>
    <xf numFmtId="182" fontId="9" fillId="0" borderId="182" xfId="9" applyNumberFormat="1" applyFont="1" applyFill="1" applyBorder="1" applyAlignment="1">
      <alignment horizontal="distributed" shrinkToFit="1"/>
    </xf>
    <xf numFmtId="182" fontId="9" fillId="0" borderId="184" xfId="9" applyNumberFormat="1" applyFont="1" applyFill="1" applyBorder="1" applyAlignment="1">
      <alignment horizontal="distributed" shrinkToFit="1"/>
    </xf>
    <xf numFmtId="182" fontId="9" fillId="0" borderId="186" xfId="9" applyNumberFormat="1" applyFont="1" applyFill="1" applyBorder="1" applyAlignment="1">
      <alignment horizontal="distributed" shrinkToFit="1"/>
    </xf>
    <xf numFmtId="182" fontId="9" fillId="0" borderId="187" xfId="9" applyNumberFormat="1" applyFont="1" applyFill="1" applyBorder="1" applyAlignment="1">
      <alignment horizontal="right" shrinkToFit="1"/>
    </xf>
    <xf numFmtId="182" fontId="45" fillId="6" borderId="188" xfId="9" applyNumberFormat="1" applyFont="1" applyFill="1" applyBorder="1" applyAlignment="1">
      <alignment horizontal="distributed" shrinkToFit="1"/>
    </xf>
    <xf numFmtId="182" fontId="45" fillId="6" borderId="92" xfId="9" applyNumberFormat="1" applyFont="1" applyFill="1" applyBorder="1" applyAlignment="1">
      <alignment shrinkToFit="1"/>
    </xf>
    <xf numFmtId="178" fontId="9" fillId="6" borderId="3" xfId="13" applyNumberFormat="1" applyFont="1" applyFill="1" applyBorder="1" applyAlignment="1">
      <alignment horizontal="right" shrinkToFit="1"/>
    </xf>
    <xf numFmtId="182" fontId="45" fillId="6" borderId="193" xfId="9" applyNumberFormat="1" applyFont="1" applyFill="1" applyBorder="1" applyAlignment="1">
      <alignment horizontal="right" shrinkToFit="1"/>
    </xf>
    <xf numFmtId="178" fontId="9" fillId="6" borderId="183" xfId="13" applyNumberFormat="1" applyFont="1" applyFill="1" applyBorder="1" applyAlignment="1">
      <alignment horizontal="right" shrinkToFit="1"/>
    </xf>
    <xf numFmtId="182" fontId="45" fillId="6" borderId="76" xfId="9" applyNumberFormat="1" applyFont="1" applyFill="1" applyBorder="1" applyAlignment="1">
      <alignment shrinkToFit="1"/>
    </xf>
    <xf numFmtId="178" fontId="9" fillId="6" borderId="46" xfId="13" applyNumberFormat="1" applyFont="1" applyFill="1" applyBorder="1" applyAlignment="1">
      <alignment horizontal="right" shrinkToFit="1"/>
    </xf>
    <xf numFmtId="182" fontId="9" fillId="8" borderId="92" xfId="8" applyNumberFormat="1" applyFont="1" applyFill="1" applyBorder="1" applyAlignment="1">
      <alignment shrinkToFit="1"/>
    </xf>
    <xf numFmtId="182" fontId="9" fillId="8" borderId="74" xfId="8" applyNumberFormat="1" applyFont="1" applyFill="1" applyBorder="1" applyAlignment="1">
      <alignment shrinkToFit="1"/>
    </xf>
    <xf numFmtId="182" fontId="9" fillId="8" borderId="75" xfId="8" applyNumberFormat="1" applyFont="1" applyFill="1" applyBorder="1" applyAlignment="1">
      <alignment shrinkToFit="1"/>
    </xf>
    <xf numFmtId="0" fontId="9" fillId="8" borderId="75" xfId="8" applyFont="1" applyFill="1" applyBorder="1" applyAlignment="1">
      <alignment vertical="center" shrinkToFit="1"/>
    </xf>
    <xf numFmtId="0" fontId="9" fillId="8" borderId="76" xfId="8" applyFont="1" applyFill="1" applyBorder="1" applyAlignment="1">
      <alignment vertical="center" shrinkToFit="1"/>
    </xf>
    <xf numFmtId="178" fontId="43" fillId="0" borderId="0" xfId="13" applyNumberFormat="1" applyFont="1">
      <alignment vertical="center"/>
    </xf>
    <xf numFmtId="178" fontId="44" fillId="7" borderId="3" xfId="13" applyNumberFormat="1" applyFont="1" applyFill="1" applyBorder="1" applyAlignment="1">
      <alignment horizontal="distributed" vertical="center"/>
    </xf>
    <xf numFmtId="0" fontId="44" fillId="7" borderId="75" xfId="8" applyFont="1" applyFill="1" applyBorder="1" applyAlignment="1">
      <alignment horizontal="distributed" vertical="center" shrinkToFit="1"/>
    </xf>
    <xf numFmtId="182" fontId="9" fillId="0" borderId="182" xfId="9" applyNumberFormat="1" applyFont="1" applyFill="1" applyBorder="1" applyAlignment="1"/>
    <xf numFmtId="178" fontId="9" fillId="0" borderId="182" xfId="13" applyNumberFormat="1" applyFont="1" applyFill="1" applyBorder="1" applyAlignment="1"/>
    <xf numFmtId="182" fontId="9" fillId="0" borderId="6" xfId="9" applyNumberFormat="1" applyFont="1" applyFill="1" applyBorder="1" applyAlignment="1"/>
    <xf numFmtId="182" fontId="9" fillId="0" borderId="195" xfId="9" applyNumberFormat="1" applyFont="1" applyFill="1" applyBorder="1" applyAlignment="1">
      <alignment horizontal="right"/>
    </xf>
    <xf numFmtId="182" fontId="9" fillId="0" borderId="190" xfId="9" applyNumberFormat="1" applyFont="1" applyFill="1" applyBorder="1" applyAlignment="1">
      <alignment horizontal="distributed" shrinkToFit="1"/>
    </xf>
    <xf numFmtId="182" fontId="9" fillId="0" borderId="190" xfId="9" applyNumberFormat="1" applyFont="1" applyFill="1" applyBorder="1" applyAlignment="1"/>
    <xf numFmtId="178" fontId="9" fillId="0" borderId="190" xfId="13" applyNumberFormat="1" applyFont="1" applyFill="1" applyBorder="1" applyAlignment="1"/>
    <xf numFmtId="182" fontId="9" fillId="0" borderId="16" xfId="9" applyNumberFormat="1" applyFont="1" applyFill="1" applyBorder="1" applyAlignment="1"/>
    <xf numFmtId="182" fontId="9" fillId="0" borderId="185" xfId="9" applyNumberFormat="1" applyFont="1" applyFill="1" applyBorder="1" applyAlignment="1">
      <alignment horizontal="right"/>
    </xf>
    <xf numFmtId="0" fontId="9" fillId="0" borderId="1" xfId="8" applyFont="1" applyFill="1" applyBorder="1" applyAlignment="1">
      <alignment horizontal="center" vertical="center"/>
    </xf>
    <xf numFmtId="0" fontId="9" fillId="0" borderId="17" xfId="8" applyFont="1" applyFill="1" applyBorder="1" applyAlignment="1">
      <alignment horizontal="center" vertical="center"/>
    </xf>
    <xf numFmtId="182" fontId="9" fillId="0" borderId="186" xfId="9" applyNumberFormat="1" applyFont="1" applyFill="1" applyBorder="1" applyAlignment="1"/>
    <xf numFmtId="178" fontId="9" fillId="0" borderId="186" xfId="13" applyNumberFormat="1" applyFont="1" applyFill="1" applyBorder="1" applyAlignment="1"/>
    <xf numFmtId="182" fontId="9" fillId="0" borderId="38" xfId="9" applyNumberFormat="1" applyFont="1" applyFill="1" applyBorder="1" applyAlignment="1"/>
    <xf numFmtId="182" fontId="9" fillId="0" borderId="196" xfId="9" applyNumberFormat="1" applyFont="1" applyFill="1" applyBorder="1" applyAlignment="1">
      <alignment horizontal="right"/>
    </xf>
    <xf numFmtId="180" fontId="44" fillId="7" borderId="46" xfId="8" applyNumberFormat="1" applyFont="1" applyFill="1" applyBorder="1" applyAlignment="1">
      <alignment horizontal="distributed" vertical="center"/>
    </xf>
    <xf numFmtId="0" fontId="44" fillId="9" borderId="3" xfId="8" applyFont="1" applyFill="1" applyBorder="1" applyAlignment="1">
      <alignment horizontal="distributed" vertical="center"/>
    </xf>
    <xf numFmtId="178" fontId="44" fillId="9" borderId="3" xfId="13" applyNumberFormat="1" applyFont="1" applyFill="1" applyBorder="1" applyAlignment="1">
      <alignment vertical="center" shrinkToFit="1"/>
    </xf>
    <xf numFmtId="0" fontId="44" fillId="9" borderId="180" xfId="8" applyFont="1" applyFill="1" applyBorder="1" applyAlignment="1">
      <alignment horizontal="distributed" vertical="center" shrinkToFit="1"/>
    </xf>
    <xf numFmtId="178" fontId="44" fillId="9" borderId="181" xfId="13" applyNumberFormat="1" applyFont="1" applyFill="1" applyBorder="1" applyAlignment="1">
      <alignment vertical="center" shrinkToFit="1"/>
    </xf>
    <xf numFmtId="182" fontId="9" fillId="10" borderId="3" xfId="9" applyNumberFormat="1" applyFont="1" applyFill="1" applyBorder="1" applyAlignment="1">
      <alignment horizontal="right" shrinkToFit="1"/>
    </xf>
    <xf numFmtId="178" fontId="9" fillId="10" borderId="3" xfId="13" applyNumberFormat="1" applyFont="1" applyFill="1" applyBorder="1" applyAlignment="1">
      <alignment horizontal="right" shrinkToFit="1"/>
    </xf>
    <xf numFmtId="182" fontId="9" fillId="10" borderId="183" xfId="9" applyNumberFormat="1" applyFont="1" applyFill="1" applyBorder="1" applyAlignment="1">
      <alignment horizontal="right" shrinkToFit="1"/>
    </xf>
    <xf numFmtId="178" fontId="9" fillId="10" borderId="183" xfId="13" applyNumberFormat="1" applyFont="1" applyFill="1" applyBorder="1" applyAlignment="1">
      <alignment horizontal="right" shrinkToFit="1"/>
    </xf>
    <xf numFmtId="38" fontId="9" fillId="10" borderId="25" xfId="9" applyFont="1" applyFill="1" applyBorder="1" applyAlignment="1">
      <alignment horizontal="right" shrinkToFit="1"/>
    </xf>
    <xf numFmtId="178" fontId="9" fillId="10" borderId="25" xfId="13" applyNumberFormat="1" applyFont="1" applyFill="1" applyBorder="1" applyAlignment="1">
      <alignment horizontal="right" shrinkToFit="1"/>
    </xf>
    <xf numFmtId="182" fontId="9" fillId="10" borderId="185" xfId="9" applyNumberFormat="1" applyFont="1" applyFill="1" applyBorder="1" applyAlignment="1">
      <alignment horizontal="right" shrinkToFit="1"/>
    </xf>
    <xf numFmtId="178" fontId="9" fillId="10" borderId="185" xfId="13" applyNumberFormat="1" applyFont="1" applyFill="1" applyBorder="1" applyAlignment="1">
      <alignment horizontal="right" shrinkToFit="1"/>
    </xf>
    <xf numFmtId="180" fontId="9" fillId="0" borderId="184" xfId="8" applyNumberFormat="1" applyFont="1" applyFill="1" applyBorder="1" applyAlignment="1">
      <alignment horizontal="distributed" shrinkToFit="1"/>
    </xf>
    <xf numFmtId="180" fontId="9" fillId="0" borderId="190" xfId="8" applyNumberFormat="1" applyFont="1" applyFill="1" applyBorder="1" applyAlignment="1">
      <alignment horizontal="distributed" shrinkToFit="1"/>
    </xf>
    <xf numFmtId="38" fontId="9" fillId="10" borderId="31" xfId="9" applyFont="1" applyFill="1" applyBorder="1" applyAlignment="1">
      <alignment horizontal="right" shrinkToFit="1"/>
    </xf>
    <xf numFmtId="178" fontId="9" fillId="10" borderId="31" xfId="13" applyNumberFormat="1" applyFont="1" applyFill="1" applyBorder="1" applyAlignment="1">
      <alignment horizontal="right" shrinkToFit="1"/>
    </xf>
    <xf numFmtId="178" fontId="9" fillId="10" borderId="187" xfId="13" applyNumberFormat="1" applyFont="1" applyFill="1" applyBorder="1" applyAlignment="1">
      <alignment horizontal="right" shrinkToFit="1"/>
    </xf>
    <xf numFmtId="182" fontId="9" fillId="11" borderId="74" xfId="9" applyNumberFormat="1" applyFont="1" applyFill="1" applyBorder="1" applyAlignment="1">
      <alignment horizontal="right" shrinkToFit="1"/>
    </xf>
    <xf numFmtId="178" fontId="9" fillId="11" borderId="74" xfId="13" applyNumberFormat="1" applyFont="1" applyFill="1" applyBorder="1" applyAlignment="1">
      <alignment horizontal="right" shrinkToFit="1"/>
    </xf>
    <xf numFmtId="182" fontId="9" fillId="11" borderId="189" xfId="9" applyNumberFormat="1" applyFont="1" applyFill="1" applyBorder="1" applyAlignment="1">
      <alignment horizontal="right" shrinkToFit="1"/>
    </xf>
    <xf numFmtId="178" fontId="9" fillId="11" borderId="189" xfId="13" applyNumberFormat="1" applyFont="1" applyFill="1" applyBorder="1" applyAlignment="1">
      <alignment horizontal="right" shrinkToFit="1"/>
    </xf>
    <xf numFmtId="38" fontId="9" fillId="10" borderId="0" xfId="9" applyFont="1" applyFill="1" applyBorder="1" applyAlignment="1">
      <alignment horizontal="right" shrinkToFit="1"/>
    </xf>
    <xf numFmtId="178" fontId="9" fillId="10" borderId="0" xfId="13" applyNumberFormat="1" applyFont="1" applyFill="1" applyBorder="1" applyAlignment="1">
      <alignment horizontal="right" shrinkToFit="1"/>
    </xf>
    <xf numFmtId="0" fontId="44" fillId="9" borderId="3" xfId="8" applyFont="1" applyFill="1" applyBorder="1" applyAlignment="1">
      <alignment horizontal="distributed" vertical="center" shrinkToFit="1"/>
    </xf>
    <xf numFmtId="182" fontId="9" fillId="10" borderId="25" xfId="9" applyNumberFormat="1" applyFont="1" applyFill="1" applyBorder="1" applyAlignment="1">
      <alignment horizontal="right" shrinkToFit="1"/>
    </xf>
    <xf numFmtId="182" fontId="9" fillId="10" borderId="20" xfId="9" applyNumberFormat="1" applyFont="1" applyFill="1" applyBorder="1" applyAlignment="1">
      <alignment horizontal="right" shrinkToFit="1"/>
    </xf>
    <xf numFmtId="178" fontId="9" fillId="10" borderId="20" xfId="13" applyNumberFormat="1" applyFont="1" applyFill="1" applyBorder="1" applyAlignment="1">
      <alignment horizontal="right" shrinkToFit="1"/>
    </xf>
    <xf numFmtId="178" fontId="9" fillId="10" borderId="191" xfId="13" applyNumberFormat="1" applyFont="1" applyFill="1" applyBorder="1" applyAlignment="1">
      <alignment horizontal="right" shrinkToFit="1"/>
    </xf>
    <xf numFmtId="182" fontId="9" fillId="12" borderId="74" xfId="9" applyNumberFormat="1" applyFont="1" applyFill="1" applyBorder="1" applyAlignment="1">
      <alignment horizontal="right" shrinkToFit="1"/>
    </xf>
    <xf numFmtId="178" fontId="9" fillId="12" borderId="74" xfId="13" applyNumberFormat="1" applyFont="1" applyFill="1" applyBorder="1" applyAlignment="1">
      <alignment horizontal="right" shrinkToFit="1"/>
    </xf>
    <xf numFmtId="182" fontId="9" fillId="12" borderId="193" xfId="9" applyNumberFormat="1" applyFont="1" applyFill="1" applyBorder="1" applyAlignment="1">
      <alignment horizontal="right" shrinkToFit="1"/>
    </xf>
    <xf numFmtId="178" fontId="9" fillId="12" borderId="193" xfId="13" applyNumberFormat="1" applyFont="1" applyFill="1" applyBorder="1" applyAlignment="1">
      <alignment horizontal="right" shrinkToFit="1"/>
    </xf>
    <xf numFmtId="38" fontId="9" fillId="10" borderId="16" xfId="9" applyFont="1" applyFill="1" applyBorder="1" applyAlignment="1">
      <alignment horizontal="right" shrinkToFit="1"/>
    </xf>
    <xf numFmtId="178" fontId="9" fillId="10" borderId="16" xfId="13" applyNumberFormat="1" applyFont="1" applyFill="1" applyBorder="1" applyAlignment="1">
      <alignment horizontal="right" shrinkToFit="1"/>
    </xf>
    <xf numFmtId="182" fontId="9" fillId="10" borderId="194" xfId="9" applyNumberFormat="1" applyFont="1" applyFill="1" applyBorder="1" applyAlignment="1">
      <alignment horizontal="right" shrinkToFit="1"/>
    </xf>
    <xf numFmtId="178" fontId="9" fillId="10" borderId="194" xfId="13" applyNumberFormat="1" applyFont="1" applyFill="1" applyBorder="1" applyAlignment="1">
      <alignment horizontal="right" shrinkToFit="1"/>
    </xf>
    <xf numFmtId="180" fontId="9" fillId="0" borderId="186" xfId="8" applyNumberFormat="1" applyFont="1" applyFill="1" applyBorder="1" applyAlignment="1">
      <alignment horizontal="distributed" shrinkToFit="1"/>
    </xf>
    <xf numFmtId="38" fontId="9" fillId="10" borderId="9" xfId="9" applyFont="1" applyFill="1" applyBorder="1" applyAlignment="1">
      <alignment horizontal="right" shrinkToFit="1"/>
    </xf>
    <xf numFmtId="183" fontId="9" fillId="0" borderId="182" xfId="9" applyNumberFormat="1" applyFont="1" applyFill="1" applyBorder="1" applyAlignment="1">
      <alignment horizontal="distributed" shrinkToFit="1"/>
    </xf>
    <xf numFmtId="182" fontId="9" fillId="10" borderId="46" xfId="9" applyNumberFormat="1" applyFont="1" applyFill="1" applyBorder="1" applyAlignment="1">
      <alignment shrinkToFit="1"/>
    </xf>
    <xf numFmtId="182" fontId="9" fillId="10" borderId="3" xfId="9" applyNumberFormat="1" applyFont="1" applyFill="1" applyBorder="1" applyAlignment="1">
      <alignment shrinkToFit="1"/>
    </xf>
    <xf numFmtId="183" fontId="9" fillId="0" borderId="184" xfId="9" applyNumberFormat="1" applyFont="1" applyFill="1" applyBorder="1" applyAlignment="1">
      <alignment horizontal="distributed" shrinkToFit="1"/>
    </xf>
    <xf numFmtId="182" fontId="9" fillId="10" borderId="184" xfId="9" applyNumberFormat="1" applyFont="1" applyFill="1" applyBorder="1" applyAlignment="1">
      <alignment shrinkToFit="1"/>
    </xf>
    <xf numFmtId="182" fontId="9" fillId="10" borderId="25" xfId="9" applyNumberFormat="1" applyFont="1" applyFill="1" applyBorder="1" applyAlignment="1">
      <alignment shrinkToFit="1"/>
    </xf>
    <xf numFmtId="183" fontId="9" fillId="0" borderId="186" xfId="9" applyNumberFormat="1" applyFont="1" applyFill="1" applyBorder="1" applyAlignment="1">
      <alignment horizontal="distributed" shrinkToFit="1"/>
    </xf>
    <xf numFmtId="182" fontId="9" fillId="10" borderId="47" xfId="9" applyNumberFormat="1" applyFont="1" applyFill="1" applyBorder="1" applyAlignment="1">
      <alignment shrinkToFit="1"/>
    </xf>
    <xf numFmtId="182" fontId="9" fillId="10" borderId="9" xfId="9" applyNumberFormat="1" applyFont="1" applyFill="1" applyBorder="1" applyAlignment="1">
      <alignment shrinkToFit="1"/>
    </xf>
    <xf numFmtId="182" fontId="9" fillId="10" borderId="187" xfId="9" applyNumberFormat="1" applyFont="1" applyFill="1" applyBorder="1" applyAlignment="1">
      <alignment horizontal="right" shrinkToFit="1"/>
    </xf>
    <xf numFmtId="182" fontId="45" fillId="12" borderId="92" xfId="9" applyNumberFormat="1" applyFont="1" applyFill="1" applyBorder="1" applyAlignment="1">
      <alignment shrinkToFit="1"/>
    </xf>
    <xf numFmtId="178" fontId="9" fillId="12" borderId="3" xfId="13" applyNumberFormat="1" applyFont="1" applyFill="1" applyBorder="1" applyAlignment="1">
      <alignment horizontal="right" shrinkToFit="1"/>
    </xf>
    <xf numFmtId="182" fontId="45" fillId="12" borderId="193" xfId="9" applyNumberFormat="1" applyFont="1" applyFill="1" applyBorder="1" applyAlignment="1">
      <alignment horizontal="right" shrinkToFit="1"/>
    </xf>
    <xf numFmtId="178" fontId="9" fillId="12" borderId="183" xfId="13" applyNumberFormat="1" applyFont="1" applyFill="1" applyBorder="1" applyAlignment="1">
      <alignment horizontal="right" shrinkToFit="1"/>
    </xf>
    <xf numFmtId="182" fontId="9" fillId="10" borderId="184" xfId="8" applyNumberFormat="1" applyFont="1" applyFill="1" applyBorder="1" applyAlignment="1">
      <alignment shrinkToFit="1"/>
    </xf>
    <xf numFmtId="182" fontId="9" fillId="10" borderId="25" xfId="8" applyNumberFormat="1" applyFont="1" applyFill="1" applyBorder="1" applyAlignment="1">
      <alignment shrinkToFit="1"/>
    </xf>
    <xf numFmtId="182" fontId="9" fillId="10" borderId="190" xfId="8" applyNumberFormat="1" applyFont="1" applyFill="1" applyBorder="1" applyAlignment="1">
      <alignment shrinkToFit="1"/>
    </xf>
    <xf numFmtId="182" fontId="9" fillId="10" borderId="16" xfId="8" applyNumberFormat="1" applyFont="1" applyFill="1" applyBorder="1" applyAlignment="1">
      <alignment shrinkToFit="1"/>
    </xf>
    <xf numFmtId="182" fontId="9" fillId="11" borderId="92" xfId="8" applyNumberFormat="1" applyFont="1" applyFill="1" applyBorder="1" applyAlignment="1">
      <alignment shrinkToFit="1"/>
    </xf>
    <xf numFmtId="182" fontId="9" fillId="11" borderId="74" xfId="8" applyNumberFormat="1" applyFont="1" applyFill="1" applyBorder="1" applyAlignment="1">
      <alignment shrinkToFit="1"/>
    </xf>
    <xf numFmtId="0" fontId="44" fillId="7" borderId="193" xfId="8" applyFont="1" applyFill="1" applyBorder="1" applyAlignment="1">
      <alignment horizontal="distributed" vertical="center" shrinkToFit="1"/>
    </xf>
    <xf numFmtId="182" fontId="9" fillId="0" borderId="197" xfId="9" applyNumberFormat="1" applyFont="1" applyFill="1" applyBorder="1" applyAlignment="1">
      <alignment horizontal="right"/>
    </xf>
    <xf numFmtId="0" fontId="36" fillId="0" borderId="0" xfId="10" applyFont="1" applyAlignment="1">
      <alignment vertical="center" shrinkToFit="1"/>
    </xf>
    <xf numFmtId="0" fontId="35" fillId="0" borderId="0" xfId="10" applyFont="1" applyAlignment="1">
      <alignment vertical="center" shrinkToFit="1"/>
    </xf>
    <xf numFmtId="0" fontId="46" fillId="0" borderId="140" xfId="10" applyFont="1" applyBorder="1" applyAlignment="1">
      <alignment shrinkToFit="1"/>
    </xf>
    <xf numFmtId="0" fontId="36" fillId="0" borderId="140" xfId="10" applyFont="1" applyBorder="1" applyAlignment="1">
      <alignment vertical="center" shrinkToFit="1"/>
    </xf>
    <xf numFmtId="0" fontId="41" fillId="7" borderId="153" xfId="10" applyFont="1" applyFill="1" applyBorder="1" applyAlignment="1">
      <alignment horizontal="right" vertical="center" shrinkToFit="1"/>
    </xf>
    <xf numFmtId="0" fontId="41" fillId="7" borderId="115" xfId="10" applyFont="1" applyFill="1" applyBorder="1" applyAlignment="1">
      <alignment horizontal="left" vertical="center" shrinkToFit="1"/>
    </xf>
    <xf numFmtId="0" fontId="41" fillId="7" borderId="115" xfId="10" applyFont="1" applyFill="1" applyBorder="1" applyAlignment="1">
      <alignment horizontal="right" vertical="center" shrinkToFit="1"/>
    </xf>
    <xf numFmtId="0" fontId="41" fillId="7" borderId="115" xfId="10" applyFont="1" applyFill="1" applyBorder="1" applyAlignment="1">
      <alignment horizontal="center" vertical="center" shrinkToFit="1"/>
    </xf>
    <xf numFmtId="0" fontId="41" fillId="7" borderId="115" xfId="10" applyFont="1" applyFill="1" applyBorder="1" applyAlignment="1">
      <alignment vertical="center" shrinkToFit="1"/>
    </xf>
    <xf numFmtId="0" fontId="41" fillId="7" borderId="200" xfId="10" applyFont="1" applyFill="1" applyBorder="1" applyAlignment="1">
      <alignment horizontal="left" vertical="center" shrinkToFit="1"/>
    </xf>
    <xf numFmtId="0" fontId="41" fillId="7" borderId="156" xfId="10" applyFont="1" applyFill="1" applyBorder="1" applyAlignment="1">
      <alignment horizontal="left" vertical="center" shrinkToFit="1"/>
    </xf>
    <xf numFmtId="0" fontId="20" fillId="7" borderId="133" xfId="10" applyFont="1" applyFill="1" applyBorder="1" applyAlignment="1">
      <alignment horizontal="center" vertical="center" shrinkToFit="1"/>
    </xf>
    <xf numFmtId="0" fontId="41" fillId="0" borderId="112" xfId="10" applyFont="1" applyFill="1" applyBorder="1" applyAlignment="1">
      <alignment horizontal="center" vertical="center" wrapText="1" shrinkToFit="1"/>
    </xf>
    <xf numFmtId="0" fontId="20" fillId="0" borderId="112" xfId="10" applyFont="1" applyFill="1" applyBorder="1" applyAlignment="1">
      <alignment horizontal="center" vertical="center" shrinkToFit="1"/>
    </xf>
    <xf numFmtId="38" fontId="20" fillId="0" borderId="112" xfId="12" applyFont="1" applyFill="1" applyBorder="1" applyAlignment="1">
      <alignment horizontal="right" vertical="center" shrinkToFit="1"/>
    </xf>
    <xf numFmtId="178" fontId="20" fillId="0" borderId="112" xfId="13" applyNumberFormat="1" applyFont="1" applyFill="1" applyBorder="1" applyAlignment="1">
      <alignment horizontal="center" vertical="center" shrinkToFit="1"/>
    </xf>
    <xf numFmtId="0" fontId="41" fillId="7" borderId="74" xfId="10" applyFont="1" applyFill="1" applyBorder="1" applyAlignment="1">
      <alignment horizontal="right" vertical="center" shrinkToFit="1"/>
    </xf>
    <xf numFmtId="0" fontId="41" fillId="7" borderId="75" xfId="10" applyFont="1" applyFill="1" applyBorder="1" applyAlignment="1">
      <alignment horizontal="left" vertical="center" shrinkToFit="1"/>
    </xf>
    <xf numFmtId="0" fontId="41" fillId="7" borderId="75" xfId="10" applyFont="1" applyFill="1" applyBorder="1" applyAlignment="1">
      <alignment horizontal="right" vertical="center" shrinkToFit="1"/>
    </xf>
    <xf numFmtId="180" fontId="41" fillId="7" borderId="75" xfId="10" applyNumberFormat="1" applyFont="1" applyFill="1" applyBorder="1" applyAlignment="1">
      <alignment horizontal="center" vertical="center" shrinkToFit="1"/>
    </xf>
    <xf numFmtId="0" fontId="41" fillId="7" borderId="75" xfId="10" applyFont="1" applyFill="1" applyBorder="1" applyAlignment="1">
      <alignment horizontal="center" vertical="center" shrinkToFit="1"/>
    </xf>
    <xf numFmtId="0" fontId="41" fillId="7" borderId="76" xfId="10" applyFont="1" applyFill="1" applyBorder="1" applyAlignment="1">
      <alignment horizontal="left" vertical="center" shrinkToFit="1"/>
    </xf>
    <xf numFmtId="0" fontId="41" fillId="7" borderId="75" xfId="10" applyFont="1" applyFill="1" applyBorder="1" applyAlignment="1">
      <alignment vertical="center" shrinkToFit="1"/>
    </xf>
    <xf numFmtId="0" fontId="41" fillId="7" borderId="215" xfId="10" applyFont="1" applyFill="1" applyBorder="1" applyAlignment="1">
      <alignment horizontal="left" vertical="center" shrinkToFit="1"/>
    </xf>
    <xf numFmtId="0" fontId="47" fillId="0" borderId="0" xfId="10" applyFont="1" applyAlignment="1">
      <alignment vertical="center" shrinkToFit="1"/>
    </xf>
    <xf numFmtId="0" fontId="48" fillId="0" borderId="0" xfId="10" applyFont="1" applyAlignment="1">
      <alignment vertical="center" shrinkToFit="1"/>
    </xf>
    <xf numFmtId="0" fontId="50" fillId="0" borderId="0" xfId="10" applyFont="1" applyAlignment="1">
      <alignment vertical="center" shrinkToFit="1"/>
    </xf>
    <xf numFmtId="0" fontId="52" fillId="0" borderId="220" xfId="10" applyFont="1" applyBorder="1" applyAlignment="1">
      <alignment horizontal="center" vertical="center" shrinkToFit="1"/>
    </xf>
    <xf numFmtId="0" fontId="52" fillId="0" borderId="221" xfId="10" applyFont="1" applyBorder="1" applyAlignment="1">
      <alignment horizontal="center" vertical="center" shrinkToFit="1"/>
    </xf>
    <xf numFmtId="0" fontId="52" fillId="0" borderId="222" xfId="10" applyFont="1" applyBorder="1" applyAlignment="1">
      <alignment horizontal="center" vertical="center" shrinkToFit="1"/>
    </xf>
    <xf numFmtId="0" fontId="51" fillId="0" borderId="0" xfId="10" applyFont="1" applyAlignment="1">
      <alignment vertical="center" shrinkToFit="1"/>
    </xf>
    <xf numFmtId="0" fontId="51" fillId="0" borderId="0" xfId="10" applyFont="1" applyAlignment="1">
      <alignment vertical="center"/>
    </xf>
    <xf numFmtId="0" fontId="53" fillId="0" borderId="0" xfId="10" applyFont="1" applyAlignment="1">
      <alignment vertical="center" shrinkToFit="1"/>
    </xf>
    <xf numFmtId="0" fontId="53" fillId="0" borderId="253" xfId="10" applyFont="1" applyBorder="1" applyAlignment="1">
      <alignment vertical="center" shrinkToFit="1"/>
    </xf>
    <xf numFmtId="0" fontId="57" fillId="0" borderId="262" xfId="10" applyFont="1" applyBorder="1" applyAlignment="1">
      <alignment vertical="center" shrinkToFit="1"/>
    </xf>
    <xf numFmtId="0" fontId="53" fillId="0" borderId="262" xfId="10" applyFont="1" applyBorder="1" applyAlignment="1">
      <alignment vertical="center" shrinkToFit="1"/>
    </xf>
    <xf numFmtId="0" fontId="57" fillId="0" borderId="349" xfId="10" applyFont="1" applyBorder="1" applyAlignment="1">
      <alignment vertical="center" shrinkToFit="1"/>
    </xf>
    <xf numFmtId="0" fontId="53" fillId="0" borderId="413" xfId="10" applyFont="1" applyBorder="1" applyAlignment="1">
      <alignment vertical="center" shrinkToFit="1"/>
    </xf>
    <xf numFmtId="0" fontId="57" fillId="0" borderId="413" xfId="10" applyFont="1" applyBorder="1" applyAlignment="1">
      <alignment vertical="center" shrinkToFit="1"/>
    </xf>
    <xf numFmtId="0" fontId="57" fillId="0" borderId="420" xfId="10" applyFont="1" applyBorder="1" applyAlignment="1">
      <alignment vertical="center" shrinkToFit="1"/>
    </xf>
    <xf numFmtId="0" fontId="54" fillId="0" borderId="253" xfId="10" applyFont="1" applyBorder="1" applyAlignment="1">
      <alignment vertical="center" shrinkToFit="1"/>
    </xf>
    <xf numFmtId="0" fontId="9" fillId="2" borderId="182" xfId="8" applyFont="1" applyFill="1" applyBorder="1" applyAlignment="1" applyProtection="1">
      <alignment horizontal="distributed" shrinkToFit="1"/>
      <protection locked="0"/>
    </xf>
    <xf numFmtId="0" fontId="9" fillId="2" borderId="184" xfId="8" applyFont="1" applyFill="1" applyBorder="1" applyAlignment="1" applyProtection="1">
      <alignment horizontal="distributed" shrinkToFit="1"/>
      <protection locked="0"/>
    </xf>
    <xf numFmtId="0" fontId="9" fillId="2" borderId="186" xfId="8" applyFont="1" applyFill="1" applyBorder="1" applyAlignment="1" applyProtection="1">
      <alignment horizontal="distributed" shrinkToFit="1"/>
      <protection locked="0"/>
    </xf>
    <xf numFmtId="182" fontId="9" fillId="2" borderId="3" xfId="9" applyNumberFormat="1" applyFont="1" applyFill="1" applyBorder="1" applyAlignment="1" applyProtection="1">
      <alignment horizontal="right" shrinkToFit="1"/>
      <protection locked="0"/>
    </xf>
    <xf numFmtId="38" fontId="9" fillId="2" borderId="25" xfId="9" applyFont="1" applyFill="1" applyBorder="1" applyAlignment="1" applyProtection="1">
      <alignment horizontal="right" shrinkToFit="1"/>
      <protection locked="0"/>
    </xf>
    <xf numFmtId="38" fontId="9" fillId="2" borderId="31" xfId="9" applyFont="1" applyFill="1" applyBorder="1" applyAlignment="1" applyProtection="1">
      <alignment horizontal="right" shrinkToFit="1"/>
      <protection locked="0"/>
    </xf>
    <xf numFmtId="182" fontId="9" fillId="2" borderId="5" xfId="9" applyNumberFormat="1" applyFont="1" applyFill="1" applyBorder="1" applyAlignment="1" applyProtection="1">
      <alignment horizontal="right" shrinkToFit="1"/>
      <protection locked="0"/>
    </xf>
    <xf numFmtId="38" fontId="9" fillId="2" borderId="27" xfId="9" applyFont="1" applyFill="1" applyBorder="1" applyAlignment="1" applyProtection="1">
      <alignment horizontal="right" shrinkToFit="1"/>
      <protection locked="0"/>
    </xf>
    <xf numFmtId="38" fontId="9" fillId="2" borderId="32" xfId="9" applyFont="1" applyFill="1" applyBorder="1" applyAlignment="1" applyProtection="1">
      <alignment horizontal="right" shrinkToFit="1"/>
      <protection locked="0"/>
    </xf>
    <xf numFmtId="182" fontId="9" fillId="2" borderId="46" xfId="9" applyNumberFormat="1" applyFont="1" applyFill="1" applyBorder="1" applyAlignment="1" applyProtection="1">
      <alignment horizontal="right" shrinkToFit="1"/>
      <protection locked="0"/>
    </xf>
    <xf numFmtId="38" fontId="9" fillId="2" borderId="184" xfId="9" applyFont="1" applyFill="1" applyBorder="1" applyAlignment="1" applyProtection="1">
      <alignment horizontal="right" shrinkToFit="1"/>
      <protection locked="0"/>
    </xf>
    <xf numFmtId="38" fontId="9" fillId="2" borderId="188" xfId="9" applyFont="1" applyFill="1" applyBorder="1" applyAlignment="1" applyProtection="1">
      <alignment horizontal="right" shrinkToFit="1"/>
      <protection locked="0"/>
    </xf>
    <xf numFmtId="182" fontId="9" fillId="2" borderId="25" xfId="9" applyNumberFormat="1" applyFont="1" applyFill="1" applyBorder="1" applyAlignment="1" applyProtection="1">
      <alignment horizontal="right" shrinkToFit="1"/>
      <protection locked="0"/>
    </xf>
    <xf numFmtId="182" fontId="9" fillId="2" borderId="20" xfId="9" applyNumberFormat="1" applyFont="1" applyFill="1" applyBorder="1" applyAlignment="1" applyProtection="1">
      <alignment horizontal="right" shrinkToFit="1"/>
      <protection locked="0"/>
    </xf>
    <xf numFmtId="38" fontId="9" fillId="2" borderId="16" xfId="9" applyFont="1" applyFill="1" applyBorder="1" applyAlignment="1" applyProtection="1">
      <alignment horizontal="right" shrinkToFit="1"/>
      <protection locked="0"/>
    </xf>
    <xf numFmtId="38" fontId="9" fillId="2" borderId="9" xfId="9" applyFont="1" applyFill="1" applyBorder="1" applyAlignment="1" applyProtection="1">
      <alignment horizontal="right" shrinkToFit="1"/>
      <protection locked="0"/>
    </xf>
    <xf numFmtId="182" fontId="9" fillId="2" borderId="4" xfId="9" applyNumberFormat="1" applyFont="1" applyFill="1" applyBorder="1" applyAlignment="1" applyProtection="1">
      <alignment horizontal="right" shrinkToFit="1"/>
      <protection locked="0"/>
    </xf>
    <xf numFmtId="182" fontId="9" fillId="2" borderId="26" xfId="9" applyNumberFormat="1" applyFont="1" applyFill="1" applyBorder="1" applyAlignment="1" applyProtection="1">
      <alignment horizontal="right" shrinkToFit="1"/>
      <protection locked="0"/>
    </xf>
    <xf numFmtId="182" fontId="9" fillId="2" borderId="21" xfId="9" applyNumberFormat="1" applyFont="1" applyFill="1" applyBorder="1" applyAlignment="1" applyProtection="1">
      <alignment horizontal="right" shrinkToFit="1"/>
      <protection locked="0"/>
    </xf>
    <xf numFmtId="182" fontId="9" fillId="2" borderId="184" xfId="9" applyNumberFormat="1" applyFont="1" applyFill="1" applyBorder="1" applyAlignment="1" applyProtection="1">
      <alignment horizontal="right" shrinkToFit="1"/>
      <protection locked="0"/>
    </xf>
    <xf numFmtId="182" fontId="9" fillId="2" borderId="192" xfId="9" applyNumberFormat="1" applyFont="1" applyFill="1" applyBorder="1" applyAlignment="1" applyProtection="1">
      <alignment horizontal="right" shrinkToFit="1"/>
      <protection locked="0"/>
    </xf>
    <xf numFmtId="38" fontId="9" fillId="2" borderId="17" xfId="9" applyFont="1" applyFill="1" applyBorder="1" applyAlignment="1" applyProtection="1">
      <alignment horizontal="right" shrinkToFit="1"/>
      <protection locked="0"/>
    </xf>
    <xf numFmtId="38" fontId="9" fillId="2" borderId="10" xfId="9" applyFont="1" applyFill="1" applyBorder="1" applyAlignment="1" applyProtection="1">
      <alignment horizontal="right" shrinkToFit="1"/>
      <protection locked="0"/>
    </xf>
    <xf numFmtId="182" fontId="9" fillId="2" borderId="190" xfId="9" applyNumberFormat="1" applyFont="1" applyFill="1" applyBorder="1" applyAlignment="1" applyProtection="1">
      <alignment horizontal="right" shrinkToFit="1"/>
      <protection locked="0"/>
    </xf>
    <xf numFmtId="182" fontId="9" fillId="2" borderId="47" xfId="9" applyNumberFormat="1" applyFont="1" applyFill="1" applyBorder="1" applyAlignment="1" applyProtection="1">
      <alignment horizontal="right" shrinkToFit="1"/>
      <protection locked="0"/>
    </xf>
    <xf numFmtId="182" fontId="9" fillId="2" borderId="16" xfId="9" applyNumberFormat="1" applyFont="1" applyFill="1" applyBorder="1" applyAlignment="1" applyProtection="1">
      <alignment horizontal="right" shrinkToFit="1"/>
      <protection locked="0"/>
    </xf>
    <xf numFmtId="182" fontId="9" fillId="2" borderId="9" xfId="9" applyNumberFormat="1" applyFont="1" applyFill="1" applyBorder="1" applyAlignment="1" applyProtection="1">
      <alignment horizontal="right" shrinkToFit="1"/>
      <protection locked="0"/>
    </xf>
    <xf numFmtId="182" fontId="9" fillId="2" borderId="184" xfId="9" applyNumberFormat="1" applyFont="1" applyFill="1" applyBorder="1" applyAlignment="1" applyProtection="1">
      <alignment horizontal="distributed" shrinkToFit="1"/>
      <protection locked="0"/>
    </xf>
    <xf numFmtId="182" fontId="9" fillId="2" borderId="46" xfId="9" applyNumberFormat="1" applyFont="1" applyFill="1" applyBorder="1" applyAlignment="1" applyProtection="1">
      <alignment shrinkToFit="1"/>
      <protection locked="0"/>
    </xf>
    <xf numFmtId="182" fontId="9" fillId="2" borderId="184" xfId="9" applyNumberFormat="1" applyFont="1" applyFill="1" applyBorder="1" applyAlignment="1" applyProtection="1">
      <alignment shrinkToFit="1"/>
      <protection locked="0"/>
    </xf>
    <xf numFmtId="182" fontId="9" fillId="2" borderId="47" xfId="9" applyNumberFormat="1" applyFont="1" applyFill="1" applyBorder="1" applyAlignment="1" applyProtection="1">
      <alignment shrinkToFit="1"/>
      <protection locked="0"/>
    </xf>
    <xf numFmtId="182" fontId="9" fillId="2" borderId="3" xfId="9" applyNumberFormat="1" applyFont="1" applyFill="1" applyBorder="1" applyAlignment="1" applyProtection="1">
      <alignment shrinkToFit="1"/>
      <protection locked="0"/>
    </xf>
    <xf numFmtId="182" fontId="9" fillId="2" borderId="25" xfId="9" applyNumberFormat="1" applyFont="1" applyFill="1" applyBorder="1" applyAlignment="1" applyProtection="1">
      <alignment shrinkToFit="1"/>
      <protection locked="0"/>
    </xf>
    <xf numFmtId="182" fontId="9" fillId="2" borderId="9" xfId="9" applyNumberFormat="1" applyFont="1" applyFill="1" applyBorder="1" applyAlignment="1" applyProtection="1">
      <alignment shrinkToFit="1"/>
      <protection locked="0"/>
    </xf>
    <xf numFmtId="182" fontId="9" fillId="2" borderId="5" xfId="9" applyNumberFormat="1" applyFont="1" applyFill="1" applyBorder="1" applyAlignment="1" applyProtection="1">
      <alignment shrinkToFit="1"/>
      <protection locked="0"/>
    </xf>
    <xf numFmtId="182" fontId="9" fillId="2" borderId="27" xfId="9" applyNumberFormat="1" applyFont="1" applyFill="1" applyBorder="1" applyAlignment="1" applyProtection="1">
      <alignment shrinkToFit="1"/>
      <protection locked="0"/>
    </xf>
    <xf numFmtId="182" fontId="9" fillId="2" borderId="10" xfId="9" applyNumberFormat="1" applyFont="1" applyFill="1" applyBorder="1" applyAlignment="1" applyProtection="1">
      <alignment shrinkToFit="1"/>
      <protection locked="0"/>
    </xf>
    <xf numFmtId="0" fontId="9" fillId="2" borderId="25" xfId="8" applyFont="1" applyFill="1" applyBorder="1" applyAlignment="1" applyProtection="1">
      <alignment horizontal="left" vertical="center" shrinkToFit="1"/>
      <protection locked="0"/>
    </xf>
    <xf numFmtId="0" fontId="1" fillId="2" borderId="26" xfId="10" applyFill="1" applyBorder="1" applyAlignment="1" applyProtection="1">
      <alignment horizontal="left" vertical="center" shrinkToFit="1"/>
      <protection locked="0"/>
    </xf>
    <xf numFmtId="0" fontId="1" fillId="2" borderId="27" xfId="10" applyFill="1" applyBorder="1" applyAlignment="1" applyProtection="1">
      <alignment horizontal="left" vertical="center" shrinkToFit="1"/>
      <protection locked="0"/>
    </xf>
    <xf numFmtId="182" fontId="9" fillId="2" borderId="27" xfId="9" applyNumberFormat="1" applyFont="1" applyFill="1" applyBorder="1" applyAlignment="1" applyProtection="1">
      <alignment horizontal="right" shrinkToFit="1"/>
      <protection locked="0"/>
    </xf>
    <xf numFmtId="182" fontId="9" fillId="2" borderId="17" xfId="9" applyNumberFormat="1" applyFont="1" applyFill="1" applyBorder="1" applyAlignment="1" applyProtection="1">
      <alignment horizontal="right" shrinkToFit="1"/>
      <protection locked="0"/>
    </xf>
    <xf numFmtId="182" fontId="9" fillId="2" borderId="25" xfId="8" applyNumberFormat="1" applyFont="1" applyFill="1" applyBorder="1" applyAlignment="1" applyProtection="1">
      <alignment shrinkToFit="1"/>
      <protection locked="0"/>
    </xf>
    <xf numFmtId="182" fontId="9" fillId="2" borderId="16" xfId="8" applyNumberFormat="1" applyFont="1" applyFill="1" applyBorder="1" applyAlignment="1" applyProtection="1">
      <alignment shrinkToFit="1"/>
      <protection locked="0"/>
    </xf>
    <xf numFmtId="182" fontId="9" fillId="2" borderId="184" xfId="8" applyNumberFormat="1" applyFont="1" applyFill="1" applyBorder="1" applyAlignment="1" applyProtection="1">
      <alignment shrinkToFit="1"/>
      <protection locked="0"/>
    </xf>
    <xf numFmtId="182" fontId="9" fillId="2" borderId="190" xfId="8" applyNumberFormat="1" applyFont="1" applyFill="1" applyBorder="1" applyAlignment="1" applyProtection="1">
      <alignment shrinkToFit="1"/>
      <protection locked="0"/>
    </xf>
    <xf numFmtId="182" fontId="9" fillId="2" borderId="182" xfId="9" applyNumberFormat="1" applyFont="1" applyFill="1" applyBorder="1" applyAlignment="1" applyProtection="1">
      <alignment horizontal="distributed" shrinkToFit="1"/>
      <protection locked="0"/>
    </xf>
    <xf numFmtId="182" fontId="9" fillId="2" borderId="184" xfId="8" applyNumberFormat="1" applyFont="1" applyFill="1" applyBorder="1" applyAlignment="1" applyProtection="1">
      <alignment horizontal="distributed" shrinkToFit="1"/>
      <protection locked="0"/>
    </xf>
    <xf numFmtId="183" fontId="9" fillId="2" borderId="184" xfId="9" applyNumberFormat="1" applyFont="1" applyFill="1" applyBorder="1" applyAlignment="1">
      <alignment horizontal="distributed" shrinkToFit="1"/>
    </xf>
    <xf numFmtId="180" fontId="9" fillId="2" borderId="184" xfId="8" applyNumberFormat="1" applyFont="1" applyFill="1" applyBorder="1" applyAlignment="1">
      <alignment horizontal="distributed" shrinkToFit="1"/>
    </xf>
    <xf numFmtId="180" fontId="9" fillId="2" borderId="182" xfId="9" applyNumberFormat="1" applyFont="1" applyFill="1" applyBorder="1" applyAlignment="1">
      <alignment horizontal="distributed" shrinkToFit="1"/>
    </xf>
    <xf numFmtId="180" fontId="9" fillId="2" borderId="184" xfId="9" applyNumberFormat="1" applyFont="1" applyFill="1" applyBorder="1" applyAlignment="1">
      <alignment horizontal="distributed" shrinkToFit="1"/>
    </xf>
    <xf numFmtId="180" fontId="9" fillId="2" borderId="46" xfId="8" applyNumberFormat="1" applyFont="1" applyFill="1" applyBorder="1" applyAlignment="1" applyProtection="1">
      <alignment horizontal="distributed" shrinkToFit="1"/>
    </xf>
    <xf numFmtId="180" fontId="9" fillId="2" borderId="184" xfId="8" applyNumberFormat="1" applyFont="1" applyFill="1" applyBorder="1" applyAlignment="1" applyProtection="1">
      <alignment horizontal="distributed" shrinkToFit="1"/>
    </xf>
    <xf numFmtId="180" fontId="9" fillId="2" borderId="190" xfId="8" applyNumberFormat="1" applyFont="1" applyFill="1" applyBorder="1" applyAlignment="1">
      <alignment horizontal="distributed" shrinkToFit="1"/>
    </xf>
    <xf numFmtId="0" fontId="1" fillId="0" borderId="0" xfId="10" applyFont="1" applyFill="1" applyBorder="1" applyAlignment="1" applyProtection="1">
      <alignment vertical="center" shrinkToFit="1"/>
    </xf>
    <xf numFmtId="0" fontId="1" fillId="0" borderId="0" xfId="10" applyFont="1" applyFill="1" applyAlignment="1" applyProtection="1">
      <alignment vertical="center" shrinkToFit="1"/>
    </xf>
    <xf numFmtId="0" fontId="1" fillId="0" borderId="112" xfId="10" applyFont="1" applyFill="1" applyBorder="1" applyAlignment="1" applyProtection="1">
      <alignment vertical="center" shrinkToFit="1"/>
    </xf>
    <xf numFmtId="0" fontId="3" fillId="0" borderId="0" xfId="15" applyProtection="1"/>
    <xf numFmtId="0" fontId="59" fillId="0" borderId="0" xfId="15" applyFont="1" applyAlignment="1" applyProtection="1">
      <alignment horizontal="centerContinuous"/>
    </xf>
    <xf numFmtId="0" fontId="3" fillId="0" borderId="0" xfId="15" applyAlignment="1" applyProtection="1">
      <alignment horizontal="centerContinuous"/>
    </xf>
    <xf numFmtId="0" fontId="0" fillId="0" borderId="0" xfId="15" applyFont="1" applyAlignment="1" applyProtection="1"/>
    <xf numFmtId="0" fontId="3" fillId="0" borderId="0" xfId="15" applyBorder="1" applyAlignment="1" applyProtection="1">
      <alignment vertical="center" wrapText="1"/>
    </xf>
    <xf numFmtId="0" fontId="3" fillId="0" borderId="0" xfId="15" applyBorder="1" applyAlignment="1" applyProtection="1">
      <alignment vertical="center"/>
    </xf>
    <xf numFmtId="0" fontId="3" fillId="0" borderId="0" xfId="15" applyBorder="1" applyAlignment="1" applyProtection="1">
      <alignment horizontal="right" vertical="center"/>
    </xf>
    <xf numFmtId="0" fontId="6" fillId="0" borderId="0" xfId="15" applyFont="1" applyBorder="1" applyProtection="1"/>
    <xf numFmtId="0" fontId="59" fillId="0" borderId="0" xfId="15" applyFont="1" applyBorder="1" applyAlignment="1" applyProtection="1"/>
    <xf numFmtId="0" fontId="39" fillId="0" borderId="0" xfId="16" applyFont="1" applyBorder="1" applyAlignment="1" applyProtection="1"/>
    <xf numFmtId="0" fontId="59" fillId="0" borderId="0" xfId="15" applyFont="1" applyAlignment="1" applyProtection="1">
      <alignment horizontal="right"/>
    </xf>
    <xf numFmtId="0" fontId="13" fillId="2" borderId="0" xfId="15" applyFont="1" applyFill="1" applyAlignment="1" applyProtection="1">
      <alignment horizontal="right"/>
      <protection locked="0"/>
    </xf>
    <xf numFmtId="0" fontId="3" fillId="0" borderId="111" xfId="15" applyBorder="1" applyAlignment="1" applyProtection="1">
      <alignment horizontal="center" vertical="center"/>
    </xf>
    <xf numFmtId="0" fontId="10" fillId="0" borderId="456" xfId="15" applyFont="1" applyBorder="1" applyAlignment="1" applyProtection="1">
      <alignment horizontal="centerContinuous" vertical="center"/>
    </xf>
    <xf numFmtId="0" fontId="10" fillId="0" borderId="457" xfId="15" applyFont="1" applyBorder="1" applyAlignment="1" applyProtection="1">
      <alignment horizontal="centerContinuous" vertical="center"/>
    </xf>
    <xf numFmtId="0" fontId="10" fillId="0" borderId="199" xfId="15" applyFont="1" applyBorder="1" applyAlignment="1" applyProtection="1">
      <alignment horizontal="center" vertical="center"/>
    </xf>
    <xf numFmtId="0" fontId="9" fillId="3" borderId="117" xfId="15" applyFont="1" applyFill="1" applyBorder="1" applyAlignment="1" applyProtection="1">
      <alignment horizontal="center" vertical="center" shrinkToFit="1"/>
    </xf>
    <xf numFmtId="0" fontId="10" fillId="0" borderId="460" xfId="15" applyFont="1" applyBorder="1" applyAlignment="1" applyProtection="1">
      <alignment horizontal="centerContinuous" vertical="center"/>
    </xf>
    <xf numFmtId="0" fontId="3" fillId="0" borderId="131" xfId="15" applyBorder="1" applyAlignment="1" applyProtection="1">
      <alignment horizontal="center" vertical="center"/>
    </xf>
    <xf numFmtId="0" fontId="10" fillId="0" borderId="31" xfId="15" applyFont="1" applyBorder="1" applyAlignment="1" applyProtection="1">
      <alignment horizontal="center" vertical="center"/>
    </xf>
    <xf numFmtId="0" fontId="10" fillId="3" borderId="31" xfId="15" applyFont="1" applyFill="1" applyBorder="1" applyAlignment="1" applyProtection="1">
      <alignment horizontal="center" vertical="center" shrinkToFit="1"/>
    </xf>
    <xf numFmtId="0" fontId="10" fillId="3" borderId="31" xfId="15" applyFont="1" applyFill="1" applyBorder="1" applyAlignment="1" applyProtection="1">
      <alignment horizontal="center" vertical="center"/>
    </xf>
    <xf numFmtId="0" fontId="8" fillId="3" borderId="31" xfId="15" applyFont="1" applyFill="1" applyBorder="1" applyAlignment="1" applyProtection="1">
      <alignment horizontal="center" vertical="center"/>
    </xf>
    <xf numFmtId="0" fontId="10" fillId="0" borderId="461" xfId="15" applyFont="1" applyBorder="1" applyAlignment="1" applyProtection="1">
      <alignment horizontal="center" vertical="center"/>
    </xf>
    <xf numFmtId="55" fontId="10" fillId="2" borderId="199" xfId="15" applyNumberFormat="1" applyFont="1" applyFill="1" applyBorder="1" applyAlignment="1" applyProtection="1">
      <alignment vertical="center" shrinkToFit="1"/>
      <protection locked="0"/>
    </xf>
    <xf numFmtId="0" fontId="8" fillId="2" borderId="117" xfId="15" applyFont="1" applyFill="1" applyBorder="1" applyAlignment="1" applyProtection="1">
      <alignment horizontal="right" vertical="center" shrinkToFit="1"/>
      <protection locked="0"/>
    </xf>
    <xf numFmtId="0" fontId="8" fillId="2" borderId="117" xfId="15" applyFont="1" applyFill="1" applyBorder="1" applyAlignment="1" applyProtection="1">
      <alignment horizontal="right" vertical="center"/>
      <protection locked="0"/>
    </xf>
    <xf numFmtId="0" fontId="10" fillId="2" borderId="117" xfId="15" applyFont="1" applyFill="1" applyBorder="1" applyAlignment="1" applyProtection="1">
      <alignment horizontal="right" vertical="center"/>
      <protection locked="0"/>
    </xf>
    <xf numFmtId="0" fontId="3" fillId="2" borderId="460" xfId="15" applyFill="1" applyBorder="1" applyProtection="1">
      <protection locked="0"/>
    </xf>
    <xf numFmtId="38" fontId="10" fillId="2" borderId="158" xfId="17" applyFont="1" applyFill="1" applyBorder="1" applyAlignment="1" applyProtection="1">
      <alignment horizontal="right" vertical="center" shrinkToFit="1"/>
      <protection locked="0"/>
    </xf>
    <xf numFmtId="176" fontId="10" fillId="2" borderId="158" xfId="15" applyNumberFormat="1" applyFont="1" applyFill="1" applyBorder="1" applyAlignment="1" applyProtection="1">
      <alignment horizontal="right" vertical="center" shrinkToFit="1"/>
      <protection locked="0"/>
    </xf>
    <xf numFmtId="55" fontId="10" fillId="2" borderId="158" xfId="15" applyNumberFormat="1" applyFont="1" applyFill="1" applyBorder="1" applyAlignment="1" applyProtection="1">
      <alignment horizontal="right" vertical="center" shrinkToFit="1"/>
      <protection locked="0"/>
    </xf>
    <xf numFmtId="0" fontId="8" fillId="2" borderId="465" xfId="15" applyFont="1" applyFill="1" applyBorder="1" applyAlignment="1" applyProtection="1">
      <alignment horizontal="right" vertical="center"/>
      <protection locked="0"/>
    </xf>
    <xf numFmtId="0" fontId="10" fillId="2" borderId="465" xfId="15" applyFont="1" applyFill="1" applyBorder="1" applyAlignment="1" applyProtection="1">
      <alignment horizontal="right" vertical="center"/>
      <protection locked="0"/>
    </xf>
    <xf numFmtId="0" fontId="10" fillId="2" borderId="466" xfId="15" applyFont="1" applyFill="1" applyBorder="1" applyAlignment="1" applyProtection="1">
      <alignment horizontal="right" vertical="center"/>
      <protection locked="0"/>
    </xf>
    <xf numFmtId="0" fontId="3" fillId="2" borderId="467" xfId="15" applyFill="1" applyBorder="1" applyProtection="1">
      <protection locked="0"/>
    </xf>
    <xf numFmtId="0" fontId="8" fillId="2" borderId="31" xfId="15" applyFont="1" applyFill="1" applyBorder="1" applyAlignment="1" applyProtection="1">
      <alignment horizontal="right" vertical="center"/>
      <protection locked="0"/>
    </xf>
    <xf numFmtId="0" fontId="10" fillId="2" borderId="31" xfId="15" applyFont="1" applyFill="1" applyBorder="1" applyAlignment="1" applyProtection="1">
      <alignment horizontal="right" vertical="center"/>
      <protection locked="0"/>
    </xf>
    <xf numFmtId="0" fontId="3" fillId="2" borderId="461" xfId="15" applyFill="1" applyBorder="1" applyProtection="1">
      <protection locked="0"/>
    </xf>
    <xf numFmtId="0" fontId="3" fillId="0" borderId="0" xfId="15" applyBorder="1" applyProtection="1"/>
    <xf numFmtId="0" fontId="10" fillId="0" borderId="31" xfId="15" applyFont="1" applyBorder="1" applyAlignment="1" applyProtection="1">
      <alignment vertical="center" shrinkToFit="1"/>
    </xf>
    <xf numFmtId="38" fontId="17" fillId="3" borderId="459" xfId="1" applyFont="1" applyFill="1" applyBorder="1" applyAlignment="1" applyProtection="1"/>
    <xf numFmtId="0" fontId="8" fillId="3" borderId="31" xfId="15" applyFont="1" applyFill="1" applyBorder="1" applyAlignment="1" applyProtection="1">
      <alignment horizontal="right" vertical="center" shrinkToFit="1"/>
    </xf>
    <xf numFmtId="0" fontId="17" fillId="3" borderId="468" xfId="15" applyFont="1" applyFill="1" applyBorder="1" applyAlignment="1" applyProtection="1">
      <alignment horizontal="right" vertical="center"/>
    </xf>
    <xf numFmtId="0" fontId="17" fillId="3" borderId="469" xfId="15" applyFont="1" applyFill="1" applyBorder="1" applyAlignment="1" applyProtection="1">
      <alignment horizontal="right" vertical="center"/>
    </xf>
    <xf numFmtId="38" fontId="8" fillId="3" borderId="459" xfId="17" applyFont="1" applyFill="1" applyBorder="1" applyAlignment="1" applyProtection="1">
      <alignment vertical="center"/>
    </xf>
    <xf numFmtId="0" fontId="3" fillId="0" borderId="461" xfId="15" applyBorder="1" applyProtection="1"/>
    <xf numFmtId="38" fontId="17" fillId="0" borderId="158" xfId="17" applyFont="1" applyBorder="1" applyAlignment="1" applyProtection="1">
      <alignment horizontal="right" vertical="center" shrinkToFit="1"/>
    </xf>
    <xf numFmtId="0" fontId="8" fillId="3" borderId="158" xfId="15" applyFont="1" applyFill="1" applyBorder="1" applyAlignment="1" applyProtection="1">
      <alignment horizontal="right" vertical="center" shrinkToFit="1"/>
    </xf>
    <xf numFmtId="0" fontId="8" fillId="3" borderId="465" xfId="15" applyFont="1" applyFill="1" applyBorder="1" applyAlignment="1" applyProtection="1">
      <alignment horizontal="right" vertical="center" shrinkToFit="1"/>
    </xf>
    <xf numFmtId="0" fontId="17" fillId="3" borderId="465" xfId="15" applyFont="1" applyFill="1" applyBorder="1" applyAlignment="1" applyProtection="1">
      <alignment horizontal="right" vertical="center"/>
    </xf>
    <xf numFmtId="0" fontId="17" fillId="3" borderId="466" xfId="15" applyFont="1" applyFill="1" applyBorder="1" applyAlignment="1" applyProtection="1">
      <alignment horizontal="right" vertical="center"/>
    </xf>
    <xf numFmtId="38" fontId="17" fillId="3" borderId="464" xfId="17" applyFont="1" applyFill="1" applyBorder="1" applyAlignment="1" applyProtection="1">
      <alignment vertical="center"/>
    </xf>
    <xf numFmtId="0" fontId="3" fillId="0" borderId="467" xfId="15" applyBorder="1" applyProtection="1"/>
    <xf numFmtId="0" fontId="3" fillId="0" borderId="0" xfId="15" applyBorder="1" applyAlignment="1" applyProtection="1">
      <alignment horizontal="center" vertical="center" textRotation="255"/>
    </xf>
    <xf numFmtId="0" fontId="3" fillId="0" borderId="0" xfId="15" applyBorder="1" applyAlignment="1" applyProtection="1">
      <alignment horizontal="center" vertical="center" wrapText="1"/>
    </xf>
    <xf numFmtId="0" fontId="3" fillId="0" borderId="0" xfId="15" applyBorder="1" applyAlignment="1" applyProtection="1">
      <alignment horizontal="right" vertical="center" shrinkToFit="1"/>
    </xf>
    <xf numFmtId="38" fontId="17" fillId="0" borderId="0" xfId="17" applyFont="1" applyBorder="1" applyAlignment="1" applyProtection="1">
      <alignment horizontal="right" vertical="center" shrinkToFit="1"/>
    </xf>
    <xf numFmtId="0" fontId="10" fillId="0" borderId="0" xfId="15" applyFont="1" applyBorder="1" applyAlignment="1" applyProtection="1">
      <alignment horizontal="center" vertical="center" wrapText="1"/>
    </xf>
    <xf numFmtId="0" fontId="8" fillId="3" borderId="0" xfId="15" applyFont="1" applyFill="1" applyBorder="1" applyAlignment="1" applyProtection="1">
      <alignment horizontal="right" vertical="center" shrinkToFit="1"/>
    </xf>
    <xf numFmtId="0" fontId="17" fillId="3" borderId="0" xfId="15" applyFont="1" applyFill="1" applyBorder="1" applyAlignment="1" applyProtection="1">
      <alignment horizontal="right" vertical="center"/>
    </xf>
    <xf numFmtId="38" fontId="17" fillId="3" borderId="112" xfId="17" applyFont="1" applyFill="1" applyBorder="1" applyAlignment="1" applyProtection="1">
      <alignment vertical="center"/>
    </xf>
    <xf numFmtId="0" fontId="3" fillId="0" borderId="112" xfId="15" applyBorder="1" applyProtection="1"/>
    <xf numFmtId="0" fontId="3" fillId="0" borderId="0" xfId="15" applyBorder="1" applyAlignment="1" applyProtection="1">
      <alignment horizontal="left"/>
    </xf>
    <xf numFmtId="0" fontId="59" fillId="0" borderId="2" xfId="15" applyFont="1" applyBorder="1" applyAlignment="1" applyProtection="1">
      <alignment horizontal="distributed" justifyLastLine="1"/>
    </xf>
    <xf numFmtId="0" fontId="8" fillId="0" borderId="0" xfId="15" applyFont="1" applyAlignment="1" applyProtection="1">
      <alignment horizontal="right"/>
    </xf>
    <xf numFmtId="0" fontId="0" fillId="0" borderId="0" xfId="15" applyFont="1" applyProtection="1"/>
    <xf numFmtId="0" fontId="61" fillId="0" borderId="0" xfId="18" applyFont="1" applyAlignment="1" applyProtection="1">
      <alignment horizontal="centerContinuous"/>
    </xf>
    <xf numFmtId="0" fontId="3" fillId="0" borderId="0" xfId="18" applyProtection="1"/>
    <xf numFmtId="0" fontId="62" fillId="0" borderId="0" xfId="18" applyFont="1" applyAlignment="1" applyProtection="1">
      <alignment horizontal="centerContinuous"/>
    </xf>
    <xf numFmtId="0" fontId="3" fillId="0" borderId="0" xfId="18" applyAlignment="1" applyProtection="1">
      <alignment horizontal="centerContinuous"/>
    </xf>
    <xf numFmtId="0" fontId="59" fillId="0" borderId="0" xfId="18" applyFont="1" applyAlignment="1" applyProtection="1">
      <alignment horizontal="right" vertical="center"/>
    </xf>
    <xf numFmtId="0" fontId="59" fillId="0" borderId="0" xfId="18" applyFont="1" applyAlignment="1" applyProtection="1">
      <alignment horizontal="left" vertical="center"/>
    </xf>
    <xf numFmtId="0" fontId="59" fillId="0" borderId="0" xfId="18" applyFont="1" applyProtection="1"/>
    <xf numFmtId="0" fontId="8" fillId="0" borderId="0" xfId="18" applyFont="1" applyAlignment="1" applyProtection="1">
      <alignment horizontal="right"/>
    </xf>
    <xf numFmtId="0" fontId="13" fillId="2" borderId="0" xfId="18" applyFont="1" applyFill="1" applyAlignment="1" applyProtection="1">
      <alignment horizontal="right"/>
      <protection locked="0"/>
    </xf>
    <xf numFmtId="0" fontId="3" fillId="2" borderId="456" xfId="18" applyFill="1" applyBorder="1" applyProtection="1">
      <protection locked="0"/>
    </xf>
    <xf numFmtId="0" fontId="3" fillId="2" borderId="90" xfId="18" applyFill="1" applyBorder="1" applyProtection="1">
      <protection locked="0"/>
    </xf>
    <xf numFmtId="0" fontId="10" fillId="0" borderId="131" xfId="18" applyFont="1" applyBorder="1" applyAlignment="1" applyProtection="1">
      <alignment vertical="center"/>
    </xf>
    <xf numFmtId="0" fontId="10" fillId="0" borderId="2" xfId="18" applyFont="1" applyBorder="1" applyAlignment="1" applyProtection="1">
      <alignment vertical="center"/>
    </xf>
    <xf numFmtId="38" fontId="3" fillId="2" borderId="9" xfId="1" applyFill="1" applyBorder="1" applyAlignment="1" applyProtection="1">
      <alignment horizontal="right" vertical="center"/>
      <protection locked="0"/>
    </xf>
    <xf numFmtId="38" fontId="3" fillId="2" borderId="471" xfId="1" applyFill="1" applyBorder="1" applyAlignment="1" applyProtection="1">
      <alignment horizontal="right" vertical="center"/>
      <protection locked="0"/>
    </xf>
    <xf numFmtId="0" fontId="10" fillId="0" borderId="16" xfId="18" applyFont="1" applyBorder="1" applyAlignment="1" applyProtection="1">
      <alignment horizontal="center" vertical="center"/>
    </xf>
    <xf numFmtId="0" fontId="3" fillId="2" borderId="16" xfId="18" applyFill="1" applyBorder="1" applyProtection="1">
      <protection locked="0"/>
    </xf>
    <xf numFmtId="0" fontId="3" fillId="2" borderId="472" xfId="18" applyFill="1" applyBorder="1" applyProtection="1">
      <protection locked="0"/>
    </xf>
    <xf numFmtId="0" fontId="10" fillId="0" borderId="119" xfId="18" applyFont="1" applyBorder="1" applyAlignment="1" applyProtection="1">
      <alignment vertical="center"/>
    </xf>
    <xf numFmtId="0" fontId="10" fillId="0" borderId="9" xfId="18" applyFont="1" applyBorder="1" applyAlignment="1" applyProtection="1">
      <alignment horizontal="center" vertical="center"/>
    </xf>
    <xf numFmtId="0" fontId="3" fillId="2" borderId="9" xfId="18" applyFill="1" applyBorder="1" applyProtection="1">
      <protection locked="0"/>
    </xf>
    <xf numFmtId="0" fontId="3" fillId="2" borderId="471" xfId="18" applyFill="1" applyBorder="1" applyProtection="1">
      <protection locked="0"/>
    </xf>
    <xf numFmtId="0" fontId="10" fillId="0" borderId="131" xfId="18" applyFont="1" applyBorder="1" applyAlignment="1" applyProtection="1">
      <alignment horizontal="center" vertical="center"/>
    </xf>
    <xf numFmtId="0" fontId="10" fillId="0" borderId="31" xfId="18" applyFont="1" applyBorder="1" applyAlignment="1" applyProtection="1">
      <alignment horizontal="center" vertical="center"/>
    </xf>
    <xf numFmtId="0" fontId="3" fillId="2" borderId="31" xfId="18" applyFill="1" applyBorder="1" applyProtection="1">
      <protection locked="0"/>
    </xf>
    <xf numFmtId="0" fontId="3" fillId="2" borderId="461" xfId="18" applyFill="1" applyBorder="1" applyProtection="1">
      <protection locked="0"/>
    </xf>
    <xf numFmtId="0" fontId="10" fillId="0" borderId="119" xfId="18" applyFont="1" applyBorder="1" applyAlignment="1" applyProtection="1">
      <alignment horizontal="center" vertical="center"/>
    </xf>
    <xf numFmtId="0" fontId="10" fillId="0" borderId="0" xfId="18" applyFont="1" applyBorder="1" applyAlignment="1" applyProtection="1">
      <alignment vertical="center"/>
    </xf>
    <xf numFmtId="0" fontId="10" fillId="0" borderId="211" xfId="18" applyFont="1" applyBorder="1" applyAlignment="1" applyProtection="1">
      <alignment vertical="center"/>
    </xf>
    <xf numFmtId="0" fontId="10" fillId="0" borderId="140" xfId="18" applyFont="1" applyBorder="1" applyAlignment="1" applyProtection="1">
      <alignment vertical="center"/>
    </xf>
    <xf numFmtId="0" fontId="3" fillId="2" borderId="158" xfId="18" applyFill="1" applyBorder="1" applyProtection="1">
      <protection locked="0"/>
    </xf>
    <xf numFmtId="0" fontId="3" fillId="2" borderId="467" xfId="18" applyFill="1" applyBorder="1" applyProtection="1">
      <protection locked="0"/>
    </xf>
    <xf numFmtId="0" fontId="10" fillId="0" borderId="0" xfId="18" applyFont="1" applyProtection="1"/>
    <xf numFmtId="0" fontId="8" fillId="0" borderId="0" xfId="18" applyFont="1" applyAlignment="1" applyProtection="1">
      <alignment horizontal="right" vertical="top"/>
    </xf>
    <xf numFmtId="0" fontId="3" fillId="0" borderId="0" xfId="18" applyBorder="1" applyProtection="1"/>
    <xf numFmtId="0" fontId="0" fillId="0" borderId="2" xfId="18" applyFont="1" applyBorder="1" applyAlignment="1" applyProtection="1">
      <alignment horizontal="distributed" justifyLastLine="1"/>
    </xf>
    <xf numFmtId="0" fontId="3" fillId="2" borderId="2" xfId="18" applyFont="1" applyFill="1" applyBorder="1" applyAlignment="1" applyProtection="1">
      <alignment horizontal="center" shrinkToFit="1"/>
      <protection locked="0"/>
    </xf>
    <xf numFmtId="0" fontId="13" fillId="0" borderId="0" xfId="18" applyFont="1" applyBorder="1" applyAlignment="1" applyProtection="1">
      <alignment horizontal="right"/>
    </xf>
    <xf numFmtId="0" fontId="9" fillId="2" borderId="3" xfId="0" applyFont="1" applyFill="1" applyBorder="1" applyAlignment="1" applyProtection="1">
      <alignment horizontal="left" vertical="top" wrapText="1" shrinkToFit="1"/>
      <protection locked="0"/>
    </xf>
    <xf numFmtId="0" fontId="9" fillId="2" borderId="4" xfId="0" applyFont="1" applyFill="1" applyBorder="1" applyAlignment="1" applyProtection="1">
      <alignment horizontal="left" vertical="top" wrapText="1" shrinkToFit="1"/>
      <protection locked="0"/>
    </xf>
    <xf numFmtId="0" fontId="9" fillId="2" borderId="5" xfId="0" applyFont="1" applyFill="1" applyBorder="1" applyAlignment="1" applyProtection="1">
      <alignment horizontal="left" vertical="top" wrapText="1" shrinkToFit="1"/>
      <protection locked="0"/>
    </xf>
    <xf numFmtId="0" fontId="9" fillId="2" borderId="31" xfId="0" applyFont="1" applyFill="1" applyBorder="1" applyAlignment="1" applyProtection="1">
      <alignment horizontal="left" vertical="top" wrapText="1" shrinkToFit="1"/>
      <protection locked="0"/>
    </xf>
    <xf numFmtId="0" fontId="9" fillId="2" borderId="0" xfId="0" applyFont="1" applyFill="1" applyBorder="1" applyAlignment="1" applyProtection="1">
      <alignment horizontal="left" vertical="top" wrapText="1" shrinkToFit="1"/>
      <protection locked="0"/>
    </xf>
    <xf numFmtId="0" fontId="9" fillId="2" borderId="32" xfId="0" applyFont="1" applyFill="1" applyBorder="1" applyAlignment="1" applyProtection="1">
      <alignment horizontal="left" vertical="top" wrapText="1" shrinkToFit="1"/>
      <protection locked="0"/>
    </xf>
    <xf numFmtId="0" fontId="9" fillId="2" borderId="9" xfId="0" applyFont="1" applyFill="1" applyBorder="1" applyAlignment="1" applyProtection="1">
      <alignment horizontal="left" vertical="top" wrapText="1" shrinkToFit="1"/>
      <protection locked="0"/>
    </xf>
    <xf numFmtId="0" fontId="9" fillId="2" borderId="2" xfId="0" applyFont="1" applyFill="1" applyBorder="1" applyAlignment="1" applyProtection="1">
      <alignment horizontal="left" vertical="top" wrapText="1" shrinkToFit="1"/>
      <protection locked="0"/>
    </xf>
    <xf numFmtId="0" fontId="9" fillId="2" borderId="10" xfId="0" applyFont="1" applyFill="1" applyBorder="1" applyAlignment="1" applyProtection="1">
      <alignment horizontal="left" vertical="top" wrapText="1" shrinkToFit="1"/>
      <protection locked="0"/>
    </xf>
    <xf numFmtId="0" fontId="13" fillId="0" borderId="4" xfId="0" applyFont="1" applyBorder="1" applyAlignment="1">
      <alignment horizontal="right"/>
    </xf>
    <xf numFmtId="38" fontId="9" fillId="2" borderId="12" xfId="1" applyFont="1" applyFill="1" applyBorder="1" applyAlignment="1" applyProtection="1">
      <alignment vertical="center"/>
      <protection locked="0"/>
    </xf>
    <xf numFmtId="38" fontId="9" fillId="2" borderId="13" xfId="1" applyFont="1" applyFill="1" applyBorder="1" applyAlignment="1" applyProtection="1">
      <alignment vertical="center"/>
      <protection locked="0"/>
    </xf>
    <xf numFmtId="38" fontId="9" fillId="2" borderId="11" xfId="1" applyFont="1" applyFill="1" applyBorder="1" applyAlignment="1" applyProtection="1">
      <alignment vertical="center"/>
      <protection locked="0"/>
    </xf>
    <xf numFmtId="0" fontId="9" fillId="0" borderId="41" xfId="0" applyFont="1" applyBorder="1" applyAlignment="1">
      <alignment horizontal="left" vertical="center"/>
    </xf>
    <xf numFmtId="0" fontId="9" fillId="0" borderId="42" xfId="0" applyFont="1" applyBorder="1" applyAlignment="1">
      <alignment horizontal="left" vertical="center"/>
    </xf>
    <xf numFmtId="0" fontId="9" fillId="0" borderId="43" xfId="0" applyFont="1" applyBorder="1" applyAlignment="1">
      <alignment horizontal="left" vertical="center"/>
    </xf>
    <xf numFmtId="0" fontId="9" fillId="0" borderId="44" xfId="0" applyFont="1" applyBorder="1" applyAlignment="1">
      <alignment horizontal="left" vertical="center"/>
    </xf>
    <xf numFmtId="0" fontId="9" fillId="0" borderId="45" xfId="0" applyFont="1" applyBorder="1" applyAlignment="1">
      <alignment horizontal="left" vertical="center"/>
    </xf>
    <xf numFmtId="0" fontId="8" fillId="0" borderId="39" xfId="0" applyFont="1" applyBorder="1" applyAlignment="1">
      <alignment horizontal="distributed" vertical="center"/>
    </xf>
    <xf numFmtId="38" fontId="9" fillId="2" borderId="28" xfId="1" applyFont="1" applyFill="1" applyBorder="1" applyAlignment="1" applyProtection="1">
      <alignment vertical="center"/>
      <protection locked="0"/>
    </xf>
    <xf numFmtId="38" fontId="9" fillId="2" borderId="29" xfId="1" applyFont="1" applyFill="1" applyBorder="1" applyAlignment="1" applyProtection="1">
      <alignment vertical="center"/>
      <protection locked="0"/>
    </xf>
    <xf numFmtId="38" fontId="9" fillId="2" borderId="30" xfId="1" applyFont="1" applyFill="1" applyBorder="1" applyAlignment="1" applyProtection="1">
      <alignment vertical="center"/>
      <protection locked="0"/>
    </xf>
    <xf numFmtId="0" fontId="8" fillId="0" borderId="26" xfId="0" applyFont="1" applyBorder="1" applyAlignment="1">
      <alignment horizontal="distributed" vertical="center"/>
    </xf>
    <xf numFmtId="0" fontId="12" fillId="0" borderId="26" xfId="0" applyFont="1" applyBorder="1" applyAlignment="1">
      <alignment horizontal="distributed" vertical="center"/>
    </xf>
    <xf numFmtId="38" fontId="9" fillId="2" borderId="36" xfId="1" applyFont="1" applyFill="1" applyBorder="1" applyAlignment="1" applyProtection="1">
      <alignment vertical="center"/>
      <protection locked="0"/>
    </xf>
    <xf numFmtId="38" fontId="9" fillId="2" borderId="37" xfId="1" applyFont="1" applyFill="1" applyBorder="1" applyAlignment="1" applyProtection="1">
      <alignment vertical="center"/>
      <protection locked="0"/>
    </xf>
    <xf numFmtId="38" fontId="9" fillId="2" borderId="35" xfId="1" applyFont="1" applyFill="1" applyBorder="1" applyAlignment="1" applyProtection="1">
      <alignment vertical="center"/>
      <protection locked="0"/>
    </xf>
    <xf numFmtId="38" fontId="9" fillId="2" borderId="24" xfId="1" applyFont="1" applyFill="1" applyBorder="1" applyAlignment="1" applyProtection="1">
      <alignment vertical="center"/>
      <protection locked="0"/>
    </xf>
    <xf numFmtId="38" fontId="9" fillId="2" borderId="21" xfId="1" applyFont="1" applyFill="1" applyBorder="1" applyAlignment="1" applyProtection="1">
      <alignment vertical="center"/>
      <protection locked="0"/>
    </xf>
    <xf numFmtId="38" fontId="9" fillId="2" borderId="22" xfId="1" applyFont="1" applyFill="1" applyBorder="1" applyAlignment="1" applyProtection="1">
      <alignment vertical="center"/>
      <protection locked="0"/>
    </xf>
    <xf numFmtId="38" fontId="9" fillId="2" borderId="34" xfId="1" applyFont="1" applyFill="1" applyBorder="1" applyAlignment="1" applyProtection="1">
      <alignment vertical="center"/>
      <protection locked="0"/>
    </xf>
    <xf numFmtId="38" fontId="9" fillId="2" borderId="2" xfId="1" applyFont="1" applyFill="1" applyBorder="1" applyAlignment="1" applyProtection="1">
      <alignment vertical="center"/>
      <protection locked="0"/>
    </xf>
    <xf numFmtId="38" fontId="9" fillId="2" borderId="10" xfId="1" applyFont="1" applyFill="1" applyBorder="1" applyAlignment="1" applyProtection="1">
      <alignment vertical="center"/>
      <protection locked="0"/>
    </xf>
    <xf numFmtId="38" fontId="9" fillId="2" borderId="20" xfId="1" applyFont="1" applyFill="1" applyBorder="1" applyAlignment="1" applyProtection="1">
      <alignment vertical="center"/>
      <protection locked="0"/>
    </xf>
    <xf numFmtId="38" fontId="9" fillId="2" borderId="23" xfId="1" applyFont="1" applyFill="1" applyBorder="1" applyAlignment="1" applyProtection="1">
      <alignment vertical="center"/>
      <protection locked="0"/>
    </xf>
    <xf numFmtId="38" fontId="9" fillId="2" borderId="9" xfId="1" applyFont="1" applyFill="1" applyBorder="1" applyAlignment="1" applyProtection="1">
      <alignment vertical="center"/>
      <protection locked="0"/>
    </xf>
    <xf numFmtId="38" fontId="9" fillId="2" borderId="33" xfId="1" applyFont="1" applyFill="1" applyBorder="1" applyAlignment="1" applyProtection="1">
      <alignment vertical="center"/>
      <protection locked="0"/>
    </xf>
    <xf numFmtId="0" fontId="8" fillId="0" borderId="4" xfId="0" applyFont="1" applyBorder="1" applyAlignment="1">
      <alignment horizontal="distributed" vertical="center"/>
    </xf>
    <xf numFmtId="0" fontId="8" fillId="0" borderId="21" xfId="0" applyFont="1" applyBorder="1" applyAlignment="1">
      <alignment horizontal="distributed" vertical="center"/>
    </xf>
    <xf numFmtId="0" fontId="8" fillId="0" borderId="2" xfId="0" applyFont="1" applyBorder="1" applyAlignment="1">
      <alignment horizontal="distributed" vertical="center"/>
    </xf>
    <xf numFmtId="38" fontId="9" fillId="0" borderId="20" xfId="1" applyFont="1" applyBorder="1" applyAlignment="1">
      <alignment vertical="center"/>
    </xf>
    <xf numFmtId="38" fontId="9" fillId="0" borderId="21" xfId="1" applyFont="1" applyBorder="1" applyAlignment="1">
      <alignment vertical="center"/>
    </xf>
    <xf numFmtId="38" fontId="9" fillId="0" borderId="23" xfId="1" applyFont="1" applyBorder="1" applyAlignment="1">
      <alignment vertical="center"/>
    </xf>
    <xf numFmtId="38" fontId="9" fillId="0" borderId="16" xfId="1" applyFont="1" applyBorder="1" applyAlignment="1">
      <alignment vertical="center"/>
    </xf>
    <xf numFmtId="38" fontId="9" fillId="0" borderId="1" xfId="1" applyFont="1" applyBorder="1" applyAlignment="1">
      <alignment vertical="center"/>
    </xf>
    <xf numFmtId="38" fontId="9" fillId="0" borderId="18" xfId="1" applyFont="1" applyBorder="1" applyAlignment="1">
      <alignment vertical="center"/>
    </xf>
    <xf numFmtId="38" fontId="9" fillId="0" borderId="24" xfId="1" applyFont="1" applyBorder="1" applyAlignment="1">
      <alignment vertical="center"/>
    </xf>
    <xf numFmtId="38" fontId="9" fillId="0" borderId="22" xfId="1" applyFont="1" applyBorder="1" applyAlignment="1">
      <alignment vertical="center"/>
    </xf>
    <xf numFmtId="38" fontId="9" fillId="0" borderId="19" xfId="1" applyFont="1" applyBorder="1" applyAlignment="1">
      <alignment vertical="center"/>
    </xf>
    <xf numFmtId="38" fontId="9" fillId="0" borderId="17" xfId="1" applyFont="1" applyBorder="1" applyAlignment="1">
      <alignment vertical="center"/>
    </xf>
    <xf numFmtId="0" fontId="8" fillId="0" borderId="1" xfId="0" applyFont="1" applyBorder="1" applyAlignment="1">
      <alignment horizontal="distributed" vertical="center"/>
    </xf>
    <xf numFmtId="0" fontId="8" fillId="0" borderId="26" xfId="0" applyFont="1" applyBorder="1" applyAlignment="1">
      <alignment horizontal="center" vertical="center"/>
    </xf>
    <xf numFmtId="38" fontId="9" fillId="2" borderId="19" xfId="1" applyFont="1" applyFill="1" applyBorder="1" applyAlignment="1" applyProtection="1">
      <alignment vertical="center"/>
      <protection locked="0"/>
    </xf>
    <xf numFmtId="38" fontId="9" fillId="2" borderId="1" xfId="1" applyFont="1" applyFill="1" applyBorder="1" applyAlignment="1" applyProtection="1">
      <alignment vertical="center"/>
      <protection locked="0"/>
    </xf>
    <xf numFmtId="38" fontId="9" fillId="2" borderId="17" xfId="1" applyFont="1" applyFill="1" applyBorder="1" applyAlignment="1" applyProtection="1">
      <alignment vertical="center"/>
      <protection locked="0"/>
    </xf>
    <xf numFmtId="38" fontId="9" fillId="2" borderId="16" xfId="1" applyFont="1" applyFill="1" applyBorder="1" applyAlignment="1" applyProtection="1">
      <alignment vertical="center"/>
      <protection locked="0"/>
    </xf>
    <xf numFmtId="38" fontId="9" fillId="2" borderId="18" xfId="1" applyFont="1" applyFill="1" applyBorder="1" applyAlignment="1" applyProtection="1">
      <alignment vertical="center"/>
      <protection locked="0"/>
    </xf>
    <xf numFmtId="38" fontId="9" fillId="2" borderId="3" xfId="1" applyFont="1" applyFill="1" applyBorder="1" applyAlignment="1" applyProtection="1">
      <alignment vertical="center"/>
      <protection locked="0"/>
    </xf>
    <xf numFmtId="38" fontId="9" fillId="2" borderId="4" xfId="1" applyFont="1" applyFill="1" applyBorder="1" applyAlignment="1" applyProtection="1">
      <alignment vertical="center"/>
      <protection locked="0"/>
    </xf>
    <xf numFmtId="38" fontId="9" fillId="2" borderId="14" xfId="1" applyFont="1" applyFill="1" applyBorder="1" applyAlignment="1" applyProtection="1">
      <alignment vertical="center"/>
      <protection locked="0"/>
    </xf>
    <xf numFmtId="38" fontId="9" fillId="2" borderId="15" xfId="1" applyFont="1" applyFill="1" applyBorder="1" applyAlignment="1" applyProtection="1">
      <alignment vertical="center"/>
      <protection locked="0"/>
    </xf>
    <xf numFmtId="38" fontId="9" fillId="2" borderId="5" xfId="1" applyFont="1" applyFill="1" applyBorder="1" applyAlignment="1" applyProtection="1">
      <alignment vertical="center"/>
      <protection locked="0"/>
    </xf>
    <xf numFmtId="0" fontId="11" fillId="0" borderId="12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shrinkToFit="1"/>
    </xf>
    <xf numFmtId="0" fontId="8" fillId="0" borderId="7" xfId="0" applyFont="1" applyBorder="1" applyAlignment="1">
      <alignment horizontal="center" shrinkToFit="1"/>
    </xf>
    <xf numFmtId="0" fontId="8" fillId="0" borderId="6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/>
    <xf numFmtId="0" fontId="10" fillId="2" borderId="1" xfId="0" applyFont="1" applyFill="1" applyBorder="1" applyAlignment="1" applyProtection="1">
      <alignment horizontal="center"/>
      <protection locked="0"/>
    </xf>
    <xf numFmtId="0" fontId="8" fillId="0" borderId="0" xfId="0" applyFont="1" applyAlignment="1">
      <alignment horizontal="center" vertical="center"/>
    </xf>
    <xf numFmtId="0" fontId="0" fillId="2" borderId="0" xfId="0" applyFill="1" applyAlignment="1" applyProtection="1">
      <alignment horizontal="center" vertical="center"/>
      <protection locked="0"/>
    </xf>
    <xf numFmtId="0" fontId="9" fillId="2" borderId="2" xfId="0" applyFont="1" applyFill="1" applyBorder="1" applyAlignment="1" applyProtection="1">
      <alignment horizontal="center" vertical="center"/>
      <protection locked="0"/>
    </xf>
    <xf numFmtId="0" fontId="8" fillId="0" borderId="2" xfId="0" applyFont="1" applyBorder="1" applyAlignment="1">
      <alignment horizontal="left"/>
    </xf>
    <xf numFmtId="0" fontId="4" fillId="2" borderId="2" xfId="0" applyFont="1" applyFill="1" applyBorder="1" applyAlignment="1" applyProtection="1">
      <alignment horizontal="center" shrinkToFit="1"/>
      <protection locked="0"/>
    </xf>
    <xf numFmtId="0" fontId="5" fillId="0" borderId="0" xfId="0" applyFont="1" applyAlignment="1">
      <alignment horizontal="center" vertical="center"/>
    </xf>
    <xf numFmtId="0" fontId="7" fillId="2" borderId="0" xfId="0" applyFont="1" applyFill="1" applyAlignment="1" applyProtection="1">
      <alignment horizontal="center"/>
      <protection locked="0"/>
    </xf>
    <xf numFmtId="0" fontId="7" fillId="0" borderId="0" xfId="0" applyFont="1" applyAlignment="1">
      <alignment horizontal="center"/>
    </xf>
    <xf numFmtId="38" fontId="9" fillId="2" borderId="12" xfId="1" applyFont="1" applyFill="1" applyBorder="1" applyAlignment="1" applyProtection="1">
      <alignment horizontal="right" vertical="center"/>
      <protection locked="0"/>
    </xf>
    <xf numFmtId="9" fontId="9" fillId="2" borderId="49" xfId="3" applyFont="1" applyFill="1" applyBorder="1" applyAlignment="1" applyProtection="1">
      <alignment horizontal="center" vertical="center"/>
      <protection locked="0"/>
    </xf>
    <xf numFmtId="9" fontId="9" fillId="2" borderId="39" xfId="3" applyFont="1" applyFill="1" applyBorder="1" applyAlignment="1" applyProtection="1">
      <alignment horizontal="center" vertical="center"/>
      <protection locked="0"/>
    </xf>
    <xf numFmtId="9" fontId="9" fillId="2" borderId="40" xfId="3" applyFont="1" applyFill="1" applyBorder="1" applyAlignment="1" applyProtection="1">
      <alignment horizontal="center" vertical="center"/>
      <protection locked="0"/>
    </xf>
    <xf numFmtId="0" fontId="13" fillId="0" borderId="0" xfId="0" applyFont="1" applyAlignment="1">
      <alignment horizontal="right"/>
    </xf>
    <xf numFmtId="0" fontId="13" fillId="0" borderId="21" xfId="0" applyFont="1" applyBorder="1" applyAlignment="1">
      <alignment horizontal="center" vertical="top"/>
    </xf>
    <xf numFmtId="0" fontId="9" fillId="2" borderId="9" xfId="0" applyFont="1" applyFill="1" applyBorder="1" applyAlignment="1" applyProtection="1">
      <alignment horizontal="center" vertical="center"/>
      <protection locked="0"/>
    </xf>
    <xf numFmtId="0" fontId="9" fillId="2" borderId="10" xfId="0" applyFont="1" applyFill="1" applyBorder="1" applyAlignment="1" applyProtection="1">
      <alignment horizontal="center" vertical="center"/>
      <protection locked="0"/>
    </xf>
    <xf numFmtId="38" fontId="9" fillId="2" borderId="11" xfId="1" applyFont="1" applyFill="1" applyBorder="1" applyAlignment="1" applyProtection="1">
      <alignment horizontal="right" vertical="center"/>
      <protection locked="0"/>
    </xf>
    <xf numFmtId="38" fontId="9" fillId="2" borderId="28" xfId="1" applyFont="1" applyFill="1" applyBorder="1" applyAlignment="1" applyProtection="1">
      <alignment horizontal="right" vertical="center"/>
      <protection locked="0"/>
    </xf>
    <xf numFmtId="38" fontId="9" fillId="2" borderId="29" xfId="1" applyFont="1" applyFill="1" applyBorder="1" applyAlignment="1" applyProtection="1">
      <alignment horizontal="right" vertical="center"/>
      <protection locked="0"/>
    </xf>
    <xf numFmtId="9" fontId="9" fillId="2" borderId="53" xfId="3" applyFont="1" applyFill="1" applyBorder="1" applyAlignment="1" applyProtection="1">
      <alignment horizontal="center" vertical="center"/>
      <protection locked="0"/>
    </xf>
    <xf numFmtId="9" fontId="9" fillId="2" borderId="26" xfId="3" applyFont="1" applyFill="1" applyBorder="1" applyAlignment="1" applyProtection="1">
      <alignment horizontal="center" vertical="center"/>
      <protection locked="0"/>
    </xf>
    <xf numFmtId="9" fontId="9" fillId="2" borderId="27" xfId="3" applyFont="1" applyFill="1" applyBorder="1" applyAlignment="1" applyProtection="1">
      <alignment horizontal="center" vertical="center"/>
      <protection locked="0"/>
    </xf>
    <xf numFmtId="0" fontId="13" fillId="0" borderId="0" xfId="0" applyFont="1" applyAlignment="1">
      <alignment horizontal="center" vertical="center"/>
    </xf>
    <xf numFmtId="0" fontId="13" fillId="0" borderId="1" xfId="0" applyFont="1" applyBorder="1" applyAlignment="1">
      <alignment horizontal="center"/>
    </xf>
    <xf numFmtId="0" fontId="8" fillId="2" borderId="25" xfId="0" applyFont="1" applyFill="1" applyBorder="1" applyAlignment="1" applyProtection="1">
      <alignment horizontal="center" vertical="center"/>
      <protection locked="0"/>
    </xf>
    <xf numFmtId="0" fontId="8" fillId="2" borderId="26" xfId="0" applyFont="1" applyFill="1" applyBorder="1" applyAlignment="1" applyProtection="1">
      <alignment horizontal="center" vertical="center"/>
      <protection locked="0"/>
    </xf>
    <xf numFmtId="0" fontId="8" fillId="2" borderId="27" xfId="0" applyFont="1" applyFill="1" applyBorder="1" applyAlignment="1" applyProtection="1">
      <alignment horizontal="center" vertical="center"/>
      <protection locked="0"/>
    </xf>
    <xf numFmtId="0" fontId="8" fillId="0" borderId="0" xfId="0" applyFont="1" applyAlignment="1">
      <alignment horizontal="left"/>
    </xf>
    <xf numFmtId="0" fontId="8" fillId="2" borderId="20" xfId="0" applyFont="1" applyFill="1" applyBorder="1" applyAlignment="1" applyProtection="1">
      <alignment horizontal="center" vertical="center"/>
      <protection locked="0"/>
    </xf>
    <xf numFmtId="0" fontId="8" fillId="2" borderId="21" xfId="0" applyFont="1" applyFill="1" applyBorder="1" applyAlignment="1" applyProtection="1">
      <alignment horizontal="center" vertical="center"/>
      <protection locked="0"/>
    </xf>
    <xf numFmtId="0" fontId="8" fillId="2" borderId="22" xfId="0" applyFont="1" applyFill="1" applyBorder="1" applyAlignment="1" applyProtection="1">
      <alignment horizontal="center" vertical="center"/>
      <protection locked="0"/>
    </xf>
    <xf numFmtId="0" fontId="8" fillId="2" borderId="31" xfId="0" applyFont="1" applyFill="1" applyBorder="1" applyAlignment="1" applyProtection="1">
      <alignment horizontal="center" vertical="center"/>
      <protection locked="0"/>
    </xf>
    <xf numFmtId="0" fontId="8" fillId="2" borderId="0" xfId="0" applyFont="1" applyFill="1" applyBorder="1" applyAlignment="1" applyProtection="1">
      <alignment horizontal="center" vertical="center"/>
      <protection locked="0"/>
    </xf>
    <xf numFmtId="0" fontId="8" fillId="2" borderId="32" xfId="0" applyFont="1" applyFill="1" applyBorder="1" applyAlignment="1" applyProtection="1">
      <alignment horizontal="center" vertical="center"/>
      <protection locked="0"/>
    </xf>
    <xf numFmtId="38" fontId="9" fillId="2" borderId="35" xfId="1" applyFont="1" applyFill="1" applyBorder="1" applyAlignment="1" applyProtection="1">
      <alignment horizontal="right" vertical="center"/>
      <protection locked="0"/>
    </xf>
    <xf numFmtId="38" fontId="9" fillId="2" borderId="36" xfId="1" applyFont="1" applyFill="1" applyBorder="1" applyAlignment="1" applyProtection="1">
      <alignment horizontal="right" vertical="center"/>
      <protection locked="0"/>
    </xf>
    <xf numFmtId="9" fontId="9" fillId="2" borderId="51" xfId="3" applyFont="1" applyFill="1" applyBorder="1" applyAlignment="1" applyProtection="1">
      <alignment horizontal="center" vertical="center"/>
      <protection locked="0"/>
    </xf>
    <xf numFmtId="9" fontId="9" fillId="2" borderId="7" xfId="3" applyFont="1" applyFill="1" applyBorder="1" applyAlignment="1" applyProtection="1">
      <alignment horizontal="center" vertical="center"/>
      <protection locked="0"/>
    </xf>
    <xf numFmtId="9" fontId="9" fillId="2" borderId="8" xfId="3" applyFont="1" applyFill="1" applyBorder="1" applyAlignment="1" applyProtection="1">
      <alignment horizontal="center" vertical="center"/>
      <protection locked="0"/>
    </xf>
    <xf numFmtId="0" fontId="8" fillId="2" borderId="15" xfId="0" applyFont="1" applyFill="1" applyBorder="1" applyAlignment="1" applyProtection="1">
      <alignment horizontal="right" vertical="center"/>
      <protection locked="0"/>
    </xf>
    <xf numFmtId="0" fontId="8" fillId="2" borderId="4" xfId="0" applyFont="1" applyFill="1" applyBorder="1" applyAlignment="1" applyProtection="1">
      <alignment horizontal="right" vertical="center"/>
      <protection locked="0"/>
    </xf>
    <xf numFmtId="0" fontId="8" fillId="2" borderId="34" xfId="0" applyFont="1" applyFill="1" applyBorder="1" applyAlignment="1" applyProtection="1">
      <alignment horizontal="right" vertical="center"/>
      <protection locked="0"/>
    </xf>
    <xf numFmtId="0" fontId="8" fillId="2" borderId="2" xfId="0" applyFont="1" applyFill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33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8" fillId="2" borderId="3" xfId="0" applyFont="1" applyFill="1" applyBorder="1" applyAlignment="1" applyProtection="1">
      <alignment horizontal="right" vertical="center"/>
      <protection locked="0"/>
    </xf>
    <xf numFmtId="0" fontId="8" fillId="2" borderId="9" xfId="0" applyFont="1" applyFill="1" applyBorder="1" applyAlignment="1" applyProtection="1">
      <alignment horizontal="right" vertical="center"/>
      <protection locked="0"/>
    </xf>
    <xf numFmtId="38" fontId="9" fillId="0" borderId="42" xfId="1" applyFont="1" applyBorder="1" applyAlignment="1">
      <alignment horizontal="right" vertical="center"/>
    </xf>
    <xf numFmtId="38" fontId="9" fillId="0" borderId="44" xfId="1" applyFont="1" applyBorder="1" applyAlignment="1">
      <alignment horizontal="right" vertical="center"/>
    </xf>
    <xf numFmtId="0" fontId="13" fillId="0" borderId="0" xfId="0" applyFont="1" applyAlignment="1">
      <alignment horizontal="left" vertical="center"/>
    </xf>
    <xf numFmtId="0" fontId="8" fillId="2" borderId="0" xfId="0" applyFont="1" applyFill="1" applyAlignment="1" applyProtection="1">
      <alignment horizontal="center" vertical="center"/>
      <protection locked="0"/>
    </xf>
    <xf numFmtId="9" fontId="9" fillId="2" borderId="28" xfId="3" applyFont="1" applyFill="1" applyBorder="1" applyAlignment="1" applyProtection="1">
      <alignment horizontal="right" vertical="center"/>
      <protection locked="0"/>
    </xf>
    <xf numFmtId="9" fontId="9" fillId="2" borderId="52" xfId="3" applyFont="1" applyFill="1" applyBorder="1" applyAlignment="1" applyProtection="1">
      <alignment horizontal="right" vertical="center"/>
      <protection locked="0"/>
    </xf>
    <xf numFmtId="9" fontId="9" fillId="2" borderId="29" xfId="3" applyFont="1" applyFill="1" applyBorder="1" applyAlignment="1" applyProtection="1">
      <alignment horizontal="right" vertical="center"/>
      <protection locked="0"/>
    </xf>
    <xf numFmtId="38" fontId="9" fillId="0" borderId="29" xfId="1" applyFont="1" applyBorder="1" applyAlignment="1">
      <alignment horizontal="right" vertical="center"/>
    </xf>
    <xf numFmtId="38" fontId="9" fillId="0" borderId="30" xfId="1" applyFont="1" applyBorder="1" applyAlignment="1">
      <alignment horizontal="right" vertical="center"/>
    </xf>
    <xf numFmtId="38" fontId="9" fillId="2" borderId="20" xfId="1" applyFont="1" applyFill="1" applyBorder="1" applyAlignment="1" applyProtection="1">
      <alignment horizontal="right" vertical="center"/>
      <protection locked="0"/>
    </xf>
    <xf numFmtId="38" fontId="9" fillId="2" borderId="21" xfId="1" applyFont="1" applyFill="1" applyBorder="1" applyAlignment="1" applyProtection="1">
      <alignment horizontal="right" vertical="center"/>
      <protection locked="0"/>
    </xf>
    <xf numFmtId="38" fontId="9" fillId="2" borderId="22" xfId="1" applyFont="1" applyFill="1" applyBorder="1" applyAlignment="1" applyProtection="1">
      <alignment horizontal="right" vertical="center"/>
      <protection locked="0"/>
    </xf>
    <xf numFmtId="0" fontId="8" fillId="0" borderId="74" xfId="0" applyFont="1" applyBorder="1" applyAlignment="1">
      <alignment horizontal="center" vertical="center"/>
    </xf>
    <xf numFmtId="0" fontId="8" fillId="0" borderId="75" xfId="0" applyFont="1" applyBorder="1" applyAlignment="1">
      <alignment horizontal="center" vertical="center"/>
    </xf>
    <xf numFmtId="0" fontId="9" fillId="2" borderId="75" xfId="0" applyFont="1" applyFill="1" applyBorder="1" applyAlignment="1" applyProtection="1">
      <alignment horizontal="center" vertical="center"/>
      <protection locked="0"/>
    </xf>
    <xf numFmtId="0" fontId="8" fillId="0" borderId="74" xfId="0" applyFont="1" applyBorder="1" applyAlignment="1">
      <alignment horizontal="left" vertical="center"/>
    </xf>
    <xf numFmtId="0" fontId="8" fillId="0" borderId="75" xfId="0" applyFont="1" applyBorder="1" applyAlignment="1">
      <alignment horizontal="left" vertical="center"/>
    </xf>
    <xf numFmtId="38" fontId="9" fillId="0" borderId="74" xfId="1" applyFont="1" applyBorder="1" applyAlignment="1">
      <alignment horizontal="right" vertical="center"/>
    </xf>
    <xf numFmtId="38" fontId="9" fillId="0" borderId="75" xfId="1" applyFont="1" applyBorder="1" applyAlignment="1">
      <alignment horizontal="right" vertical="center"/>
    </xf>
    <xf numFmtId="38" fontId="9" fillId="0" borderId="45" xfId="1" applyFont="1" applyBorder="1" applyAlignment="1">
      <alignment horizontal="right" vertical="center"/>
    </xf>
    <xf numFmtId="38" fontId="9" fillId="2" borderId="71" xfId="1" applyFont="1" applyFill="1" applyBorder="1" applyAlignment="1" applyProtection="1">
      <alignment horizontal="right" vertical="center"/>
      <protection locked="0"/>
    </xf>
    <xf numFmtId="9" fontId="9" fillId="2" borderId="72" xfId="3" applyFont="1" applyFill="1" applyBorder="1" applyAlignment="1" applyProtection="1">
      <alignment horizontal="right" vertical="center"/>
      <protection locked="0"/>
    </xf>
    <xf numFmtId="9" fontId="9" fillId="2" borderId="23" xfId="3" applyFont="1" applyFill="1" applyBorder="1" applyAlignment="1" applyProtection="1">
      <alignment horizontal="right" vertical="center"/>
      <protection locked="0"/>
    </xf>
    <xf numFmtId="38" fontId="9" fillId="0" borderId="71" xfId="1" applyFont="1" applyBorder="1" applyAlignment="1">
      <alignment horizontal="right" vertical="center"/>
    </xf>
    <xf numFmtId="38" fontId="9" fillId="0" borderId="73" xfId="1" applyFont="1" applyBorder="1" applyAlignment="1">
      <alignment horizontal="right" vertical="center"/>
    </xf>
    <xf numFmtId="38" fontId="9" fillId="2" borderId="74" xfId="1" applyFont="1" applyFill="1" applyBorder="1" applyAlignment="1" applyProtection="1">
      <alignment horizontal="right" vertical="center"/>
      <protection locked="0"/>
    </xf>
    <xf numFmtId="38" fontId="9" fillId="2" borderId="75" xfId="1" applyFont="1" applyFill="1" applyBorder="1" applyAlignment="1" applyProtection="1">
      <alignment horizontal="right" vertical="center"/>
      <protection locked="0"/>
    </xf>
    <xf numFmtId="38" fontId="9" fillId="2" borderId="76" xfId="1" applyFont="1" applyFill="1" applyBorder="1" applyAlignment="1" applyProtection="1">
      <alignment horizontal="right" vertical="center"/>
      <protection locked="0"/>
    </xf>
    <xf numFmtId="38" fontId="9" fillId="0" borderId="41" xfId="1" applyFont="1" applyBorder="1" applyAlignment="1">
      <alignment horizontal="right" vertical="center"/>
    </xf>
    <xf numFmtId="0" fontId="8" fillId="0" borderId="0" xfId="0" applyFont="1" applyBorder="1" applyAlignment="1">
      <alignment horizontal="center" vertical="center"/>
    </xf>
    <xf numFmtId="0" fontId="9" fillId="2" borderId="0" xfId="0" applyFont="1" applyFill="1" applyBorder="1" applyAlignment="1" applyProtection="1">
      <alignment horizontal="center" vertical="center"/>
      <protection locked="0"/>
    </xf>
    <xf numFmtId="0" fontId="8" fillId="2" borderId="31" xfId="0" applyFont="1" applyFill="1" applyBorder="1" applyAlignment="1" applyProtection="1">
      <alignment horizontal="left" vertical="center" shrinkToFit="1"/>
      <protection locked="0"/>
    </xf>
    <xf numFmtId="0" fontId="8" fillId="2" borderId="0" xfId="0" applyFont="1" applyFill="1" applyBorder="1" applyAlignment="1" applyProtection="1">
      <alignment horizontal="left" vertical="center" shrinkToFit="1"/>
      <protection locked="0"/>
    </xf>
    <xf numFmtId="38" fontId="9" fillId="2" borderId="38" xfId="1" applyFont="1" applyFill="1" applyBorder="1" applyAlignment="1" applyProtection="1">
      <alignment horizontal="right" vertical="center"/>
      <protection locked="0"/>
    </xf>
    <xf numFmtId="38" fontId="9" fillId="2" borderId="39" xfId="1" applyFont="1" applyFill="1" applyBorder="1" applyAlignment="1" applyProtection="1">
      <alignment horizontal="right" vertical="center"/>
      <protection locked="0"/>
    </xf>
    <xf numFmtId="38" fontId="9" fillId="2" borderId="48" xfId="1" applyFont="1" applyFill="1" applyBorder="1" applyAlignment="1" applyProtection="1">
      <alignment horizontal="right" vertical="center"/>
      <protection locked="0"/>
    </xf>
    <xf numFmtId="0" fontId="8" fillId="2" borderId="25" xfId="0" applyFont="1" applyFill="1" applyBorder="1" applyAlignment="1" applyProtection="1">
      <alignment horizontal="left" vertical="center" shrinkToFit="1"/>
      <protection locked="0"/>
    </xf>
    <xf numFmtId="0" fontId="8" fillId="2" borderId="26" xfId="0" applyFont="1" applyFill="1" applyBorder="1" applyAlignment="1" applyProtection="1">
      <alignment horizontal="left" vertical="center" shrinkToFit="1"/>
      <protection locked="0"/>
    </xf>
    <xf numFmtId="38" fontId="9" fillId="2" borderId="25" xfId="1" applyFont="1" applyFill="1" applyBorder="1" applyAlignment="1" applyProtection="1">
      <alignment horizontal="right" vertical="center"/>
      <protection locked="0"/>
    </xf>
    <xf numFmtId="38" fontId="9" fillId="2" borderId="26" xfId="1" applyFont="1" applyFill="1" applyBorder="1" applyAlignment="1" applyProtection="1">
      <alignment horizontal="right" vertical="center"/>
      <protection locked="0"/>
    </xf>
    <xf numFmtId="38" fontId="9" fillId="2" borderId="52" xfId="1" applyFont="1" applyFill="1" applyBorder="1" applyAlignment="1" applyProtection="1">
      <alignment horizontal="right" vertical="center"/>
      <protection locked="0"/>
    </xf>
    <xf numFmtId="38" fontId="9" fillId="2" borderId="27" xfId="1" applyFont="1" applyFill="1" applyBorder="1" applyAlignment="1" applyProtection="1">
      <alignment horizontal="right" vertical="center"/>
      <protection locked="0"/>
    </xf>
    <xf numFmtId="38" fontId="9" fillId="2" borderId="67" xfId="1" applyFont="1" applyFill="1" applyBorder="1" applyAlignment="1" applyProtection="1">
      <alignment horizontal="right" vertical="center"/>
      <protection locked="0"/>
    </xf>
    <xf numFmtId="38" fontId="9" fillId="0" borderId="67" xfId="1" applyFont="1" applyBorder="1" applyAlignment="1">
      <alignment horizontal="right" vertical="center"/>
    </xf>
    <xf numFmtId="38" fontId="9" fillId="0" borderId="68" xfId="1" applyFont="1" applyBorder="1" applyAlignment="1">
      <alignment horizontal="right" vertical="center"/>
    </xf>
    <xf numFmtId="9" fontId="9" fillId="2" borderId="69" xfId="3" applyFont="1" applyFill="1" applyBorder="1" applyAlignment="1" applyProtection="1">
      <alignment horizontal="right" vertical="center"/>
      <protection locked="0"/>
    </xf>
    <xf numFmtId="9" fontId="9" fillId="2" borderId="66" xfId="3" applyFont="1" applyFill="1" applyBorder="1" applyAlignment="1" applyProtection="1">
      <alignment horizontal="right" vertical="center"/>
      <protection locked="0"/>
    </xf>
    <xf numFmtId="9" fontId="9" fillId="2" borderId="67" xfId="3" applyFont="1" applyFill="1" applyBorder="1" applyAlignment="1" applyProtection="1">
      <alignment horizontal="right" vertical="center"/>
      <protection locked="0"/>
    </xf>
    <xf numFmtId="38" fontId="9" fillId="0" borderId="29" xfId="1" applyNumberFormat="1" applyFont="1" applyBorder="1" applyAlignment="1">
      <alignment horizontal="right" vertical="center"/>
    </xf>
    <xf numFmtId="38" fontId="9" fillId="0" borderId="30" xfId="1" applyNumberFormat="1" applyFont="1" applyBorder="1" applyAlignment="1">
      <alignment horizontal="right" vertical="center"/>
    </xf>
    <xf numFmtId="38" fontId="9" fillId="0" borderId="49" xfId="1" applyFont="1" applyBorder="1" applyAlignment="1">
      <alignment horizontal="right" vertical="center"/>
    </xf>
    <xf numFmtId="38" fontId="9" fillId="0" borderId="39" xfId="1" applyFont="1" applyBorder="1" applyAlignment="1">
      <alignment horizontal="right" vertical="center"/>
    </xf>
    <xf numFmtId="38" fontId="9" fillId="0" borderId="40" xfId="1" applyFont="1" applyBorder="1" applyAlignment="1">
      <alignment horizontal="right" vertical="center"/>
    </xf>
    <xf numFmtId="9" fontId="9" fillId="2" borderId="38" xfId="3" applyFont="1" applyFill="1" applyBorder="1" applyAlignment="1" applyProtection="1">
      <alignment horizontal="right" vertical="center"/>
      <protection locked="0"/>
    </xf>
    <xf numFmtId="9" fontId="9" fillId="2" borderId="39" xfId="3" applyFont="1" applyFill="1" applyBorder="1" applyAlignment="1" applyProtection="1">
      <alignment horizontal="right" vertical="center"/>
      <protection locked="0"/>
    </xf>
    <xf numFmtId="9" fontId="9" fillId="2" borderId="49" xfId="3" applyFont="1" applyFill="1" applyBorder="1" applyAlignment="1" applyProtection="1">
      <alignment horizontal="right" vertical="center"/>
      <protection locked="0"/>
    </xf>
    <xf numFmtId="9" fontId="9" fillId="2" borderId="48" xfId="3" applyFont="1" applyFill="1" applyBorder="1" applyAlignment="1" applyProtection="1">
      <alignment horizontal="right" vertical="center"/>
      <protection locked="0"/>
    </xf>
    <xf numFmtId="38" fontId="9" fillId="0" borderId="61" xfId="1" applyFont="1" applyBorder="1" applyAlignment="1">
      <alignment horizontal="right" vertical="center"/>
    </xf>
    <xf numFmtId="38" fontId="9" fillId="0" borderId="57" xfId="1" applyFont="1" applyBorder="1" applyAlignment="1">
      <alignment horizontal="right" vertical="center"/>
    </xf>
    <xf numFmtId="38" fontId="9" fillId="0" borderId="58" xfId="1" applyFont="1" applyBorder="1" applyAlignment="1">
      <alignment horizontal="right" vertical="center"/>
    </xf>
    <xf numFmtId="38" fontId="9" fillId="2" borderId="57" xfId="1" applyFont="1" applyFill="1" applyBorder="1" applyAlignment="1" applyProtection="1">
      <alignment horizontal="right" vertical="center"/>
      <protection locked="0"/>
    </xf>
    <xf numFmtId="38" fontId="9" fillId="2" borderId="58" xfId="1" applyFont="1" applyFill="1" applyBorder="1" applyAlignment="1" applyProtection="1">
      <alignment horizontal="right" vertical="center"/>
      <protection locked="0"/>
    </xf>
    <xf numFmtId="0" fontId="9" fillId="0" borderId="62" xfId="0" applyFont="1" applyBorder="1" applyAlignment="1">
      <alignment horizontal="center" vertical="center" textRotation="255"/>
    </xf>
    <xf numFmtId="0" fontId="9" fillId="0" borderId="63" xfId="0" applyFont="1" applyBorder="1" applyAlignment="1">
      <alignment horizontal="center" vertical="center" textRotation="255"/>
    </xf>
    <xf numFmtId="0" fontId="9" fillId="0" borderId="31" xfId="0" applyFont="1" applyBorder="1" applyAlignment="1">
      <alignment horizontal="center" vertical="center" textRotation="255"/>
    </xf>
    <xf numFmtId="0" fontId="9" fillId="0" borderId="32" xfId="0" applyFont="1" applyBorder="1" applyAlignment="1">
      <alignment horizontal="center" vertical="center" textRotation="255"/>
    </xf>
    <xf numFmtId="0" fontId="9" fillId="0" borderId="9" xfId="0" applyFont="1" applyBorder="1" applyAlignment="1">
      <alignment horizontal="center" vertical="center" textRotation="255"/>
    </xf>
    <xf numFmtId="0" fontId="9" fillId="0" borderId="10" xfId="0" applyFont="1" applyBorder="1" applyAlignment="1">
      <alignment horizontal="center" vertical="center" textRotation="255"/>
    </xf>
    <xf numFmtId="0" fontId="8" fillId="2" borderId="64" xfId="0" applyFont="1" applyFill="1" applyBorder="1" applyAlignment="1" applyProtection="1">
      <alignment horizontal="center" vertical="center"/>
      <protection locked="0"/>
    </xf>
    <xf numFmtId="0" fontId="8" fillId="2" borderId="65" xfId="0" applyFont="1" applyFill="1" applyBorder="1" applyAlignment="1" applyProtection="1">
      <alignment horizontal="center" vertical="center"/>
      <protection locked="0"/>
    </xf>
    <xf numFmtId="0" fontId="8" fillId="2" borderId="64" xfId="0" applyFont="1" applyFill="1" applyBorder="1" applyAlignment="1" applyProtection="1">
      <alignment horizontal="left" vertical="center" shrinkToFit="1"/>
      <protection locked="0"/>
    </xf>
    <xf numFmtId="0" fontId="8" fillId="2" borderId="65" xfId="0" applyFont="1" applyFill="1" applyBorder="1" applyAlignment="1" applyProtection="1">
      <alignment horizontal="left" vertical="center" shrinkToFit="1"/>
      <protection locked="0"/>
    </xf>
    <xf numFmtId="38" fontId="9" fillId="2" borderId="64" xfId="1" applyFont="1" applyFill="1" applyBorder="1" applyAlignment="1" applyProtection="1">
      <alignment horizontal="right" vertical="center"/>
      <protection locked="0"/>
    </xf>
    <xf numFmtId="38" fontId="9" fillId="2" borderId="65" xfId="1" applyFont="1" applyFill="1" applyBorder="1" applyAlignment="1" applyProtection="1">
      <alignment horizontal="right" vertical="center"/>
      <protection locked="0"/>
    </xf>
    <xf numFmtId="38" fontId="9" fillId="2" borderId="66" xfId="1" applyFont="1" applyFill="1" applyBorder="1" applyAlignment="1" applyProtection="1">
      <alignment horizontal="right" vertical="center"/>
      <protection locked="0"/>
    </xf>
    <xf numFmtId="38" fontId="9" fillId="0" borderId="60" xfId="1" applyFont="1" applyBorder="1" applyAlignment="1">
      <alignment horizontal="right" vertical="center"/>
    </xf>
    <xf numFmtId="38" fontId="9" fillId="0" borderId="56" xfId="1" applyFont="1" applyBorder="1" applyAlignment="1">
      <alignment horizontal="right" vertical="center"/>
    </xf>
    <xf numFmtId="38" fontId="9" fillId="0" borderId="59" xfId="1" applyFont="1" applyBorder="1" applyAlignment="1">
      <alignment horizontal="right" vertical="center"/>
    </xf>
    <xf numFmtId="0" fontId="9" fillId="0" borderId="3" xfId="0" applyFont="1" applyBorder="1" applyAlignment="1">
      <alignment horizontal="center" vertical="center" textRotation="255"/>
    </xf>
    <xf numFmtId="0" fontId="9" fillId="0" borderId="5" xfId="0" applyFont="1" applyBorder="1" applyAlignment="1">
      <alignment horizontal="center" vertical="center" textRotation="255"/>
    </xf>
    <xf numFmtId="0" fontId="9" fillId="0" borderId="54" xfId="0" applyFont="1" applyBorder="1" applyAlignment="1">
      <alignment horizontal="center" vertical="center" textRotation="255"/>
    </xf>
    <xf numFmtId="0" fontId="9" fillId="0" borderId="55" xfId="0" applyFont="1" applyBorder="1" applyAlignment="1">
      <alignment horizontal="center" vertical="center" textRotation="255"/>
    </xf>
    <xf numFmtId="0" fontId="12" fillId="0" borderId="4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32" xfId="0" applyFont="1" applyBorder="1" applyAlignment="1">
      <alignment horizontal="center" vertical="center"/>
    </xf>
    <xf numFmtId="38" fontId="9" fillId="2" borderId="70" xfId="1" applyFont="1" applyFill="1" applyBorder="1" applyAlignment="1" applyProtection="1">
      <alignment horizontal="right" vertical="center"/>
      <protection locked="0"/>
    </xf>
    <xf numFmtId="0" fontId="8" fillId="0" borderId="56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9" fillId="2" borderId="57" xfId="0" applyFont="1" applyFill="1" applyBorder="1" applyAlignment="1" applyProtection="1">
      <alignment horizontal="center" vertical="center"/>
      <protection locked="0"/>
    </xf>
    <xf numFmtId="0" fontId="0" fillId="0" borderId="56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38" fontId="9" fillId="2" borderId="49" xfId="1" applyFont="1" applyFill="1" applyBorder="1" applyAlignment="1" applyProtection="1">
      <alignment horizontal="right" vertical="center"/>
      <protection locked="0"/>
    </xf>
    <xf numFmtId="38" fontId="9" fillId="0" borderId="53" xfId="1" applyFont="1" applyBorder="1" applyAlignment="1">
      <alignment horizontal="right" vertical="center"/>
    </xf>
    <xf numFmtId="38" fontId="9" fillId="0" borderId="26" xfId="1" applyFont="1" applyBorder="1" applyAlignment="1">
      <alignment horizontal="right" vertical="center"/>
    </xf>
    <xf numFmtId="38" fontId="9" fillId="0" borderId="27" xfId="1" applyFont="1" applyBorder="1" applyAlignment="1">
      <alignment horizontal="right" vertical="center"/>
    </xf>
    <xf numFmtId="0" fontId="8" fillId="2" borderId="31" xfId="0" applyFont="1" applyFill="1" applyBorder="1" applyAlignment="1" applyProtection="1">
      <alignment horizontal="center" vertical="center" shrinkToFit="1"/>
      <protection locked="0"/>
    </xf>
    <xf numFmtId="0" fontId="8" fillId="2" borderId="0" xfId="0" applyFont="1" applyFill="1" applyBorder="1" applyAlignment="1" applyProtection="1">
      <alignment horizontal="center" vertical="center" shrinkToFit="1"/>
      <protection locked="0"/>
    </xf>
    <xf numFmtId="0" fontId="8" fillId="2" borderId="32" xfId="0" applyFont="1" applyFill="1" applyBorder="1" applyAlignment="1" applyProtection="1">
      <alignment horizontal="center" vertical="center" shrinkToFit="1"/>
      <protection locked="0"/>
    </xf>
    <xf numFmtId="38" fontId="9" fillId="2" borderId="53" xfId="1" applyFont="1" applyFill="1" applyBorder="1" applyAlignment="1" applyProtection="1">
      <alignment horizontal="right" vertical="center"/>
      <protection locked="0"/>
    </xf>
    <xf numFmtId="9" fontId="9" fillId="2" borderId="25" xfId="3" applyFont="1" applyFill="1" applyBorder="1" applyAlignment="1" applyProtection="1">
      <alignment horizontal="right" vertical="center"/>
      <protection locked="0"/>
    </xf>
    <xf numFmtId="9" fontId="9" fillId="2" borderId="26" xfId="3" applyFont="1" applyFill="1" applyBorder="1" applyAlignment="1" applyProtection="1">
      <alignment horizontal="right" vertical="center"/>
      <protection locked="0"/>
    </xf>
    <xf numFmtId="9" fontId="9" fillId="2" borderId="53" xfId="3" applyFont="1" applyFill="1" applyBorder="1" applyAlignment="1" applyProtection="1">
      <alignment horizontal="right" vertical="center"/>
      <protection locked="0"/>
    </xf>
    <xf numFmtId="0" fontId="8" fillId="2" borderId="25" xfId="0" applyFont="1" applyFill="1" applyBorder="1" applyAlignment="1" applyProtection="1">
      <alignment horizontal="center" vertical="center" shrinkToFit="1"/>
      <protection locked="0"/>
    </xf>
    <xf numFmtId="0" fontId="8" fillId="2" borderId="26" xfId="0" applyFont="1" applyFill="1" applyBorder="1" applyAlignment="1" applyProtection="1">
      <alignment horizontal="center" vertical="center" shrinkToFit="1"/>
      <protection locked="0"/>
    </xf>
    <xf numFmtId="0" fontId="8" fillId="2" borderId="27" xfId="0" applyFont="1" applyFill="1" applyBorder="1" applyAlignment="1" applyProtection="1">
      <alignment horizontal="center" vertical="center" shrinkToFit="1"/>
      <protection locked="0"/>
    </xf>
    <xf numFmtId="38" fontId="9" fillId="2" borderId="40" xfId="1" applyFont="1" applyFill="1" applyBorder="1" applyAlignment="1" applyProtection="1">
      <alignment horizontal="right" vertical="center"/>
      <protection locked="0"/>
    </xf>
    <xf numFmtId="9" fontId="9" fillId="2" borderId="6" xfId="3" applyFont="1" applyFill="1" applyBorder="1" applyAlignment="1" applyProtection="1">
      <alignment horizontal="right" vertical="center"/>
      <protection locked="0"/>
    </xf>
    <xf numFmtId="9" fontId="9" fillId="2" borderId="7" xfId="3" applyFont="1" applyFill="1" applyBorder="1" applyAlignment="1" applyProtection="1">
      <alignment horizontal="right" vertical="center"/>
      <protection locked="0"/>
    </xf>
    <xf numFmtId="9" fontId="9" fillId="2" borderId="51" xfId="3" applyFont="1" applyFill="1" applyBorder="1" applyAlignment="1" applyProtection="1">
      <alignment horizontal="right" vertical="center"/>
      <protection locked="0"/>
    </xf>
    <xf numFmtId="9" fontId="9" fillId="2" borderId="50" xfId="3" applyFont="1" applyFill="1" applyBorder="1" applyAlignment="1" applyProtection="1">
      <alignment horizontal="right" vertical="center"/>
      <protection locked="0"/>
    </xf>
    <xf numFmtId="38" fontId="9" fillId="2" borderId="7" xfId="1" applyFont="1" applyFill="1" applyBorder="1" applyAlignment="1" applyProtection="1">
      <alignment horizontal="right" vertical="center"/>
      <protection locked="0"/>
    </xf>
    <xf numFmtId="38" fontId="9" fillId="0" borderId="51" xfId="1" applyNumberFormat="1" applyFont="1" applyBorder="1" applyAlignment="1">
      <alignment horizontal="right" vertical="center"/>
    </xf>
    <xf numFmtId="38" fontId="9" fillId="0" borderId="7" xfId="1" applyNumberFormat="1" applyFont="1" applyBorder="1" applyAlignment="1">
      <alignment horizontal="right" vertical="center"/>
    </xf>
    <xf numFmtId="38" fontId="9" fillId="0" borderId="8" xfId="1" applyNumberFormat="1" applyFont="1" applyBorder="1" applyAlignment="1">
      <alignment horizontal="right" vertical="center"/>
    </xf>
    <xf numFmtId="38" fontId="9" fillId="2" borderId="6" xfId="1" applyFont="1" applyFill="1" applyBorder="1" applyAlignment="1" applyProtection="1">
      <alignment horizontal="right" vertical="center"/>
      <protection locked="0"/>
    </xf>
    <xf numFmtId="38" fontId="9" fillId="2" borderId="8" xfId="1" applyFont="1" applyFill="1" applyBorder="1" applyAlignment="1" applyProtection="1">
      <alignment horizontal="right" vertical="center"/>
      <protection locked="0"/>
    </xf>
    <xf numFmtId="0" fontId="13" fillId="0" borderId="49" xfId="0" applyFont="1" applyBorder="1" applyAlignment="1">
      <alignment horizontal="center" vertical="center"/>
    </xf>
    <xf numFmtId="0" fontId="13" fillId="0" borderId="39" xfId="0" applyFont="1" applyBorder="1" applyAlignment="1">
      <alignment horizontal="center" vertical="center"/>
    </xf>
    <xf numFmtId="0" fontId="13" fillId="0" borderId="40" xfId="0" applyFont="1" applyBorder="1" applyAlignment="1">
      <alignment horizontal="center" vertical="center"/>
    </xf>
    <xf numFmtId="0" fontId="8" fillId="2" borderId="6" xfId="0" applyFont="1" applyFill="1" applyBorder="1" applyAlignment="1" applyProtection="1">
      <alignment horizontal="center" vertical="center"/>
      <protection locked="0"/>
    </xf>
    <xf numFmtId="0" fontId="8" fillId="2" borderId="7" xfId="0" applyFont="1" applyFill="1" applyBorder="1" applyAlignment="1" applyProtection="1">
      <alignment horizontal="center" vertical="center"/>
      <protection locked="0"/>
    </xf>
    <xf numFmtId="0" fontId="8" fillId="2" borderId="8" xfId="0" applyFont="1" applyFill="1" applyBorder="1" applyAlignment="1" applyProtection="1">
      <alignment horizontal="center" vertical="center"/>
      <protection locked="0"/>
    </xf>
    <xf numFmtId="0" fontId="8" fillId="2" borderId="6" xfId="0" applyFont="1" applyFill="1" applyBorder="1" applyAlignment="1" applyProtection="1">
      <alignment horizontal="center" vertical="center" shrinkToFit="1"/>
      <protection locked="0"/>
    </xf>
    <xf numFmtId="0" fontId="8" fillId="2" borderId="7" xfId="0" applyFont="1" applyFill="1" applyBorder="1" applyAlignment="1" applyProtection="1">
      <alignment horizontal="center" vertical="center" shrinkToFit="1"/>
      <protection locked="0"/>
    </xf>
    <xf numFmtId="0" fontId="8" fillId="2" borderId="8" xfId="0" applyFont="1" applyFill="1" applyBorder="1" applyAlignment="1" applyProtection="1">
      <alignment horizontal="center" vertical="center" shrinkToFit="1"/>
      <protection locked="0"/>
    </xf>
    <xf numFmtId="38" fontId="9" fillId="2" borderId="50" xfId="1" applyFont="1" applyFill="1" applyBorder="1" applyAlignment="1" applyProtection="1">
      <alignment horizontal="right" vertical="center"/>
      <protection locked="0"/>
    </xf>
    <xf numFmtId="38" fontId="9" fillId="2" borderId="51" xfId="1" applyFont="1" applyFill="1" applyBorder="1" applyAlignment="1" applyProtection="1">
      <alignment horizontal="right" vertical="center"/>
      <protection locked="0"/>
    </xf>
    <xf numFmtId="38" fontId="9" fillId="0" borderId="51" xfId="1" applyFont="1" applyBorder="1" applyAlignment="1">
      <alignment horizontal="right" vertical="center"/>
    </xf>
    <xf numFmtId="38" fontId="9" fillId="0" borderId="7" xfId="1" applyFont="1" applyBorder="1" applyAlignment="1">
      <alignment horizontal="right" vertical="center"/>
    </xf>
    <xf numFmtId="38" fontId="9" fillId="0" borderId="8" xfId="1" applyFont="1" applyBorder="1" applyAlignment="1">
      <alignment horizontal="right" vertical="center"/>
    </xf>
    <xf numFmtId="0" fontId="13" fillId="2" borderId="49" xfId="0" applyFont="1" applyFill="1" applyBorder="1" applyAlignment="1" applyProtection="1">
      <alignment horizontal="right" vertical="center" shrinkToFit="1"/>
      <protection locked="0"/>
    </xf>
    <xf numFmtId="0" fontId="13" fillId="2" borderId="39" xfId="0" applyFont="1" applyFill="1" applyBorder="1" applyAlignment="1" applyProtection="1">
      <alignment horizontal="right" vertical="center" shrinkToFit="1"/>
      <protection locked="0"/>
    </xf>
    <xf numFmtId="0" fontId="13" fillId="2" borderId="48" xfId="0" applyFont="1" applyFill="1" applyBorder="1" applyAlignment="1" applyProtection="1">
      <alignment horizontal="right" vertical="center" shrinkToFit="1"/>
      <protection locked="0"/>
    </xf>
    <xf numFmtId="0" fontId="9" fillId="0" borderId="24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13" fillId="0" borderId="38" xfId="0" applyFont="1" applyBorder="1" applyAlignment="1">
      <alignment horizontal="center" vertical="center"/>
    </xf>
    <xf numFmtId="0" fontId="13" fillId="0" borderId="48" xfId="0" applyFont="1" applyBorder="1" applyAlignment="1">
      <alignment horizontal="center" vertical="center"/>
    </xf>
    <xf numFmtId="0" fontId="9" fillId="0" borderId="46" xfId="0" applyFont="1" applyBorder="1" applyAlignment="1">
      <alignment horizontal="center" vertical="center"/>
    </xf>
    <xf numFmtId="0" fontId="9" fillId="0" borderId="47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13" fillId="2" borderId="38" xfId="0" applyFont="1" applyFill="1" applyBorder="1" applyAlignment="1" applyProtection="1">
      <alignment horizontal="right" vertical="center" shrinkToFit="1"/>
      <protection locked="0"/>
    </xf>
    <xf numFmtId="0" fontId="9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2" borderId="0" xfId="0" applyFont="1" applyFill="1" applyAlignment="1" applyProtection="1">
      <alignment horizontal="center" vertical="center"/>
      <protection locked="0"/>
    </xf>
    <xf numFmtId="0" fontId="9" fillId="0" borderId="0" xfId="0" applyFont="1" applyAlignment="1">
      <alignment horizontal="center" vertical="center"/>
    </xf>
    <xf numFmtId="0" fontId="13" fillId="0" borderId="2" xfId="0" applyFont="1" applyBorder="1" applyAlignment="1">
      <alignment horizontal="right"/>
    </xf>
    <xf numFmtId="0" fontId="13" fillId="2" borderId="2" xfId="0" applyFont="1" applyFill="1" applyBorder="1" applyAlignment="1" applyProtection="1">
      <alignment horizontal="center" shrinkToFit="1"/>
      <protection locked="0"/>
    </xf>
    <xf numFmtId="49" fontId="6" fillId="2" borderId="0" xfId="0" applyNumberFormat="1" applyFont="1" applyFill="1" applyAlignment="1" applyProtection="1">
      <alignment horizontal="center" vertical="center" shrinkToFit="1"/>
      <protection locked="0"/>
    </xf>
    <xf numFmtId="0" fontId="6" fillId="3" borderId="0" xfId="0" applyFont="1" applyFill="1" applyAlignment="1">
      <alignment horizontal="center" vertical="center" justifyLastLine="1"/>
    </xf>
    <xf numFmtId="38" fontId="9" fillId="0" borderId="86" xfId="1" applyFont="1" applyFill="1" applyBorder="1" applyAlignment="1" applyProtection="1">
      <alignment horizontal="right" vertical="center"/>
    </xf>
    <xf numFmtId="38" fontId="9" fillId="0" borderId="77" xfId="1" applyFont="1" applyFill="1" applyBorder="1" applyAlignment="1" applyProtection="1">
      <alignment horizontal="right" vertical="center"/>
    </xf>
    <xf numFmtId="38" fontId="9" fillId="3" borderId="12" xfId="1" applyFont="1" applyFill="1" applyBorder="1" applyAlignment="1" applyProtection="1">
      <alignment horizontal="right" vertical="center"/>
    </xf>
    <xf numFmtId="38" fontId="9" fillId="3" borderId="13" xfId="1" applyFont="1" applyFill="1" applyBorder="1" applyAlignment="1" applyProtection="1">
      <alignment horizontal="right" vertical="center"/>
    </xf>
    <xf numFmtId="0" fontId="8" fillId="0" borderId="75" xfId="0" applyFont="1" applyBorder="1" applyAlignment="1" applyProtection="1">
      <alignment horizontal="distributed" vertical="center"/>
    </xf>
    <xf numFmtId="38" fontId="9" fillId="0" borderId="41" xfId="1" applyFont="1" applyFill="1" applyBorder="1" applyAlignment="1" applyProtection="1">
      <alignment horizontal="right" vertical="center"/>
    </xf>
    <xf numFmtId="38" fontId="9" fillId="0" borderId="42" xfId="1" applyFont="1" applyFill="1" applyBorder="1" applyAlignment="1" applyProtection="1">
      <alignment horizontal="right" vertical="center"/>
    </xf>
    <xf numFmtId="38" fontId="9" fillId="0" borderId="44" xfId="1" applyFont="1" applyFill="1" applyBorder="1" applyAlignment="1" applyProtection="1">
      <alignment horizontal="right" vertical="center"/>
    </xf>
    <xf numFmtId="38" fontId="9" fillId="0" borderId="85" xfId="1" applyFont="1" applyFill="1" applyBorder="1" applyAlignment="1" applyProtection="1">
      <alignment horizontal="right" vertical="center"/>
    </xf>
    <xf numFmtId="38" fontId="9" fillId="2" borderId="30" xfId="1" applyFont="1" applyFill="1" applyBorder="1" applyAlignment="1" applyProtection="1">
      <alignment horizontal="right" vertical="center"/>
      <protection locked="0"/>
    </xf>
    <xf numFmtId="0" fontId="8" fillId="0" borderId="2" xfId="0" applyFont="1" applyBorder="1" applyAlignment="1" applyProtection="1">
      <alignment horizontal="distributed" vertical="center"/>
    </xf>
    <xf numFmtId="0" fontId="8" fillId="0" borderId="39" xfId="0" applyFont="1" applyBorder="1" applyAlignment="1" applyProtection="1">
      <alignment horizontal="distributed" vertical="center"/>
    </xf>
    <xf numFmtId="38" fontId="9" fillId="3" borderId="11" xfId="1" applyFont="1" applyFill="1" applyBorder="1" applyAlignment="1" applyProtection="1">
      <alignment horizontal="right" vertical="center"/>
    </xf>
    <xf numFmtId="0" fontId="8" fillId="0" borderId="26" xfId="0" applyFont="1" applyBorder="1" applyAlignment="1" applyProtection="1">
      <alignment horizontal="distributed" vertical="center"/>
    </xf>
    <xf numFmtId="0" fontId="8" fillId="0" borderId="21" xfId="0" applyFont="1" applyBorder="1" applyAlignment="1" applyProtection="1">
      <alignment horizontal="distributed" vertical="center"/>
    </xf>
    <xf numFmtId="38" fontId="9" fillId="0" borderId="84" xfId="1" applyFont="1" applyFill="1" applyBorder="1" applyAlignment="1" applyProtection="1">
      <alignment horizontal="right" vertical="center"/>
    </xf>
    <xf numFmtId="38" fontId="9" fillId="0" borderId="43" xfId="1" applyFont="1" applyFill="1" applyBorder="1" applyAlignment="1" applyProtection="1">
      <alignment vertical="center"/>
    </xf>
    <xf numFmtId="38" fontId="9" fillId="0" borderId="45" xfId="1" applyFont="1" applyFill="1" applyBorder="1" applyAlignment="1" applyProtection="1">
      <alignment vertical="center"/>
    </xf>
    <xf numFmtId="0" fontId="8" fillId="0" borderId="3" xfId="0" applyFont="1" applyBorder="1" applyAlignment="1" applyProtection="1">
      <alignment horizontal="center" vertical="distributed" textRotation="255" justifyLastLine="1"/>
    </xf>
    <xf numFmtId="0" fontId="8" fillId="0" borderId="14" xfId="0" applyFont="1" applyBorder="1" applyAlignment="1" applyProtection="1">
      <alignment horizontal="center" vertical="distributed" textRotation="255" justifyLastLine="1"/>
    </xf>
    <xf numFmtId="0" fontId="8" fillId="0" borderId="31" xfId="0" applyFont="1" applyBorder="1" applyAlignment="1" applyProtection="1">
      <alignment horizontal="center" vertical="distributed" textRotation="255" justifyLastLine="1"/>
    </xf>
    <xf numFmtId="0" fontId="8" fillId="0" borderId="79" xfId="0" applyFont="1" applyBorder="1" applyAlignment="1" applyProtection="1">
      <alignment horizontal="center" vertical="distributed" textRotation="255" justifyLastLine="1"/>
    </xf>
    <xf numFmtId="0" fontId="8" fillId="0" borderId="9" xfId="0" applyFont="1" applyBorder="1" applyAlignment="1" applyProtection="1">
      <alignment horizontal="center" vertical="distributed" textRotation="255" justifyLastLine="1"/>
    </xf>
    <xf numFmtId="0" fontId="8" fillId="0" borderId="33" xfId="0" applyFont="1" applyBorder="1" applyAlignment="1" applyProtection="1">
      <alignment horizontal="center" vertical="distributed" textRotation="255" justifyLastLine="1"/>
    </xf>
    <xf numFmtId="0" fontId="8" fillId="0" borderId="7" xfId="0" applyFont="1" applyBorder="1" applyAlignment="1" applyProtection="1">
      <alignment horizontal="distributed" vertical="center"/>
    </xf>
    <xf numFmtId="38" fontId="9" fillId="0" borderId="83" xfId="1" applyFont="1" applyFill="1" applyBorder="1" applyAlignment="1" applyProtection="1">
      <alignment horizontal="right" vertical="center"/>
    </xf>
    <xf numFmtId="38" fontId="9" fillId="2" borderId="81" xfId="1" applyFont="1" applyFill="1" applyBorder="1" applyAlignment="1" applyProtection="1">
      <alignment horizontal="right" vertical="center"/>
      <protection locked="0"/>
    </xf>
    <xf numFmtId="38" fontId="9" fillId="2" borderId="82" xfId="1" applyFont="1" applyFill="1" applyBorder="1" applyAlignment="1" applyProtection="1">
      <alignment horizontal="right" vertical="center"/>
      <protection locked="0"/>
    </xf>
    <xf numFmtId="38" fontId="9" fillId="2" borderId="37" xfId="1" applyFont="1" applyFill="1" applyBorder="1" applyAlignment="1" applyProtection="1">
      <alignment horizontal="right" vertical="center"/>
      <protection locked="0"/>
    </xf>
    <xf numFmtId="38" fontId="9" fillId="3" borderId="71" xfId="1" applyFont="1" applyFill="1" applyBorder="1" applyAlignment="1" applyProtection="1">
      <alignment horizontal="right" vertical="center"/>
    </xf>
    <xf numFmtId="38" fontId="9" fillId="3" borderId="73" xfId="1" applyFont="1" applyFill="1" applyBorder="1" applyAlignment="1" applyProtection="1">
      <alignment horizontal="right" vertical="center"/>
    </xf>
    <xf numFmtId="0" fontId="8" fillId="0" borderId="75" xfId="0" applyFont="1" applyBorder="1" applyAlignment="1" applyProtection="1">
      <alignment horizontal="distributed" vertical="center" wrapText="1"/>
    </xf>
    <xf numFmtId="38" fontId="9" fillId="0" borderId="76" xfId="1" applyFont="1" applyFill="1" applyBorder="1" applyAlignment="1" applyProtection="1">
      <alignment vertical="center"/>
    </xf>
    <xf numFmtId="38" fontId="9" fillId="0" borderId="74" xfId="1" applyFont="1" applyFill="1" applyBorder="1" applyAlignment="1" applyProtection="1">
      <alignment vertical="center"/>
    </xf>
    <xf numFmtId="38" fontId="9" fillId="3" borderId="72" xfId="1" applyFont="1" applyFill="1" applyBorder="1" applyAlignment="1" applyProtection="1">
      <alignment horizontal="right" vertical="center"/>
    </xf>
    <xf numFmtId="38" fontId="9" fillId="2" borderId="42" xfId="1" applyFont="1" applyFill="1" applyBorder="1" applyAlignment="1" applyProtection="1">
      <alignment horizontal="right" vertical="center"/>
      <protection locked="0"/>
    </xf>
    <xf numFmtId="38" fontId="9" fillId="2" borderId="44" xfId="1" applyFont="1" applyFill="1" applyBorder="1" applyAlignment="1" applyProtection="1">
      <alignment horizontal="right" vertical="center"/>
      <protection locked="0"/>
    </xf>
    <xf numFmtId="38" fontId="9" fillId="2" borderId="80" xfId="1" applyFont="1" applyFill="1" applyBorder="1" applyAlignment="1" applyProtection="1">
      <alignment horizontal="right" vertical="center"/>
      <protection locked="0"/>
    </xf>
    <xf numFmtId="38" fontId="9" fillId="2" borderId="41" xfId="1" applyFont="1" applyFill="1" applyBorder="1" applyAlignment="1" applyProtection="1">
      <alignment horizontal="right" vertical="center"/>
      <protection locked="0"/>
    </xf>
    <xf numFmtId="38" fontId="9" fillId="0" borderId="49" xfId="1" applyFont="1" applyFill="1" applyBorder="1" applyAlignment="1" applyProtection="1">
      <alignment horizontal="right" vertical="center"/>
    </xf>
    <xf numFmtId="38" fontId="9" fillId="0" borderId="40" xfId="1" applyFont="1" applyFill="1" applyBorder="1" applyAlignment="1" applyProtection="1">
      <alignment horizontal="right" vertical="center"/>
    </xf>
    <xf numFmtId="38" fontId="9" fillId="0" borderId="48" xfId="1" applyFont="1" applyFill="1" applyBorder="1" applyAlignment="1" applyProtection="1">
      <alignment horizontal="right" vertical="center"/>
    </xf>
    <xf numFmtId="0" fontId="8" fillId="0" borderId="39" xfId="0" applyFont="1" applyBorder="1" applyAlignment="1" applyProtection="1">
      <alignment horizontal="distributed" vertical="distributed"/>
    </xf>
    <xf numFmtId="38" fontId="9" fillId="0" borderId="38" xfId="1" applyNumberFormat="1" applyFont="1" applyFill="1" applyBorder="1" applyAlignment="1" applyProtection="1">
      <alignment horizontal="right" vertical="center"/>
    </xf>
    <xf numFmtId="38" fontId="9" fillId="0" borderId="48" xfId="1" applyNumberFormat="1" applyFont="1" applyFill="1" applyBorder="1" applyAlignment="1" applyProtection="1">
      <alignment horizontal="right" vertical="center"/>
    </xf>
    <xf numFmtId="38" fontId="9" fillId="0" borderId="38" xfId="1" applyFont="1" applyFill="1" applyBorder="1" applyAlignment="1" applyProtection="1">
      <alignment horizontal="right" vertical="center"/>
    </xf>
    <xf numFmtId="38" fontId="9" fillId="2" borderId="73" xfId="1" applyFont="1" applyFill="1" applyBorder="1" applyAlignment="1" applyProtection="1">
      <alignment horizontal="right" vertical="center"/>
      <protection locked="0"/>
    </xf>
    <xf numFmtId="38" fontId="9" fillId="2" borderId="72" xfId="1" applyFont="1" applyFill="1" applyBorder="1" applyAlignment="1" applyProtection="1">
      <alignment horizontal="right" vertical="center"/>
      <protection locked="0"/>
    </xf>
    <xf numFmtId="0" fontId="8" fillId="0" borderId="2" xfId="0" applyFont="1" applyBorder="1" applyAlignment="1" applyProtection="1">
      <alignment horizontal="left" vertical="top"/>
    </xf>
    <xf numFmtId="0" fontId="8" fillId="0" borderId="4" xfId="0" applyFont="1" applyBorder="1" applyAlignment="1" applyProtection="1">
      <alignment horizontal="center" vertical="distributed" textRotation="255" justifyLastLine="1"/>
    </xf>
    <xf numFmtId="0" fontId="8" fillId="0" borderId="0" xfId="0" applyFont="1" applyBorder="1" applyAlignment="1" applyProtection="1">
      <alignment horizontal="center" vertical="distributed" textRotation="255" justifyLastLine="1"/>
    </xf>
    <xf numFmtId="0" fontId="8" fillId="0" borderId="2" xfId="0" applyFont="1" applyBorder="1" applyAlignment="1" applyProtection="1">
      <alignment horizontal="center" vertical="distributed" textRotation="255" justifyLastLine="1"/>
    </xf>
    <xf numFmtId="0" fontId="8" fillId="0" borderId="24" xfId="0" applyFont="1" applyBorder="1" applyAlignment="1" applyProtection="1">
      <alignment horizontal="center" vertical="distributed" textRotation="255" justifyLastLine="1"/>
    </xf>
    <xf numFmtId="0" fontId="8" fillId="0" borderId="21" xfId="0" applyFont="1" applyBorder="1" applyAlignment="1" applyProtection="1">
      <alignment horizontal="center" vertical="distributed" textRotation="255" justifyLastLine="1"/>
    </xf>
    <xf numFmtId="0" fontId="8" fillId="0" borderId="23" xfId="0" applyFont="1" applyBorder="1" applyAlignment="1" applyProtection="1">
      <alignment horizontal="center" vertical="distributed" textRotation="255" justifyLastLine="1"/>
    </xf>
    <xf numFmtId="0" fontId="8" fillId="0" borderId="78" xfId="0" applyFont="1" applyBorder="1" applyAlignment="1" applyProtection="1">
      <alignment horizontal="center" vertical="distributed" textRotation="255" justifyLastLine="1"/>
    </xf>
    <xf numFmtId="0" fontId="15" fillId="0" borderId="0" xfId="0" applyFont="1" applyAlignment="1" applyProtection="1">
      <alignment horizontal="distributed" vertical="center"/>
    </xf>
    <xf numFmtId="176" fontId="6" fillId="2" borderId="0" xfId="0" applyNumberFormat="1" applyFont="1" applyFill="1" applyAlignment="1" applyProtection="1">
      <alignment horizontal="distributed" vertical="center" justifyLastLine="1"/>
      <protection locked="0"/>
    </xf>
    <xf numFmtId="0" fontId="9" fillId="0" borderId="0" xfId="0" applyFont="1" applyAlignment="1" applyProtection="1">
      <alignment horizontal="center" vertical="center"/>
    </xf>
    <xf numFmtId="0" fontId="9" fillId="0" borderId="1" xfId="0" applyFont="1" applyBorder="1" applyAlignment="1" applyProtection="1">
      <alignment horizontal="distributed" vertical="center" justifyLastLine="1"/>
    </xf>
    <xf numFmtId="0" fontId="10" fillId="2" borderId="1" xfId="0" applyFont="1" applyFill="1" applyBorder="1" applyAlignment="1" applyProtection="1">
      <alignment horizontal="center" vertical="center"/>
      <protection locked="0"/>
    </xf>
    <xf numFmtId="0" fontId="8" fillId="0" borderId="4" xfId="0" applyFont="1" applyBorder="1" applyAlignment="1" applyProtection="1">
      <alignment horizontal="center"/>
    </xf>
    <xf numFmtId="0" fontId="9" fillId="0" borderId="6" xfId="0" applyFont="1" applyBorder="1" applyAlignment="1" applyProtection="1">
      <alignment horizontal="distributed" vertical="center" justifyLastLine="1"/>
    </xf>
    <xf numFmtId="0" fontId="9" fillId="0" borderId="7" xfId="0" applyFont="1" applyBorder="1" applyAlignment="1" applyProtection="1">
      <alignment horizontal="distributed" vertical="center" justifyLastLine="1"/>
    </xf>
    <xf numFmtId="0" fontId="9" fillId="0" borderId="8" xfId="0" applyFont="1" applyBorder="1" applyAlignment="1" applyProtection="1">
      <alignment horizontal="distributed" vertical="center" justifyLastLine="1"/>
    </xf>
    <xf numFmtId="0" fontId="10" fillId="0" borderId="3" xfId="0" applyFont="1" applyBorder="1" applyAlignment="1" applyProtection="1">
      <alignment horizontal="center" vertical="center" justifyLastLine="1"/>
    </xf>
    <xf numFmtId="0" fontId="10" fillId="0" borderId="5" xfId="0" applyFont="1" applyBorder="1" applyAlignment="1" applyProtection="1">
      <alignment horizontal="center" vertical="center" justifyLastLine="1"/>
    </xf>
    <xf numFmtId="38" fontId="9" fillId="0" borderId="45" xfId="1" applyFont="1" applyFill="1" applyBorder="1" applyAlignment="1" applyProtection="1">
      <alignment horizontal="right" vertical="center"/>
    </xf>
    <xf numFmtId="38" fontId="9" fillId="0" borderId="43" xfId="1" applyFont="1" applyFill="1" applyBorder="1" applyAlignment="1" applyProtection="1">
      <alignment horizontal="right" vertical="center"/>
    </xf>
    <xf numFmtId="38" fontId="9" fillId="0" borderId="12" xfId="1" applyFont="1" applyFill="1" applyBorder="1" applyAlignment="1" applyProtection="1">
      <alignment horizontal="right" vertical="center"/>
    </xf>
    <xf numFmtId="38" fontId="9" fillId="0" borderId="13" xfId="1" applyFont="1" applyFill="1" applyBorder="1" applyAlignment="1" applyProtection="1">
      <alignment horizontal="right" vertical="center"/>
    </xf>
    <xf numFmtId="38" fontId="9" fillId="0" borderId="11" xfId="1" applyFont="1" applyFill="1" applyBorder="1" applyAlignment="1" applyProtection="1">
      <alignment horizontal="right" vertical="center"/>
    </xf>
    <xf numFmtId="0" fontId="8" fillId="2" borderId="26" xfId="0" applyFont="1" applyFill="1" applyBorder="1" applyAlignment="1" applyProtection="1">
      <alignment horizontal="distributed" vertical="center"/>
      <protection locked="0"/>
    </xf>
    <xf numFmtId="38" fontId="9" fillId="0" borderId="29" xfId="1" applyFont="1" applyFill="1" applyBorder="1" applyAlignment="1" applyProtection="1">
      <alignment horizontal="right" vertical="center"/>
    </xf>
    <xf numFmtId="38" fontId="9" fillId="0" borderId="28" xfId="1" applyFont="1" applyFill="1" applyBorder="1" applyAlignment="1" applyProtection="1">
      <alignment horizontal="right" vertical="center"/>
    </xf>
    <xf numFmtId="38" fontId="9" fillId="0" borderId="53" xfId="1" applyFont="1" applyFill="1" applyBorder="1" applyAlignment="1" applyProtection="1">
      <alignment horizontal="right" vertical="center"/>
    </xf>
    <xf numFmtId="38" fontId="9" fillId="0" borderId="52" xfId="1" applyFont="1" applyFill="1" applyBorder="1" applyAlignment="1" applyProtection="1">
      <alignment horizontal="right" vertical="center"/>
    </xf>
    <xf numFmtId="38" fontId="9" fillId="0" borderId="78" xfId="1" applyFont="1" applyFill="1" applyBorder="1" applyAlignment="1" applyProtection="1">
      <alignment horizontal="right" vertical="center"/>
    </xf>
    <xf numFmtId="38" fontId="9" fillId="0" borderId="29" xfId="1" applyFont="1" applyBorder="1" applyAlignment="1" applyProtection="1">
      <alignment horizontal="right" vertical="center"/>
    </xf>
    <xf numFmtId="38" fontId="9" fillId="0" borderId="53" xfId="1" applyFont="1" applyBorder="1" applyAlignment="1" applyProtection="1">
      <alignment horizontal="right" vertical="center"/>
    </xf>
    <xf numFmtId="38" fontId="9" fillId="0" borderId="52" xfId="1" applyFont="1" applyBorder="1" applyAlignment="1" applyProtection="1">
      <alignment horizontal="right" vertical="center"/>
    </xf>
    <xf numFmtId="38" fontId="9" fillId="0" borderId="28" xfId="1" applyFont="1" applyBorder="1" applyAlignment="1" applyProtection="1">
      <alignment horizontal="right" vertical="center"/>
    </xf>
    <xf numFmtId="38" fontId="9" fillId="0" borderId="36" xfId="1" applyFont="1" applyBorder="1" applyAlignment="1" applyProtection="1">
      <alignment horizontal="right" vertical="center"/>
    </xf>
    <xf numFmtId="38" fontId="9" fillId="0" borderId="25" xfId="1" applyFont="1" applyBorder="1" applyAlignment="1" applyProtection="1">
      <alignment horizontal="right" vertical="center"/>
    </xf>
    <xf numFmtId="38" fontId="9" fillId="0" borderId="26" xfId="1" applyFont="1" applyBorder="1" applyAlignment="1" applyProtection="1">
      <alignment horizontal="right" vertical="center"/>
    </xf>
    <xf numFmtId="0" fontId="18" fillId="0" borderId="3" xfId="0" applyFont="1" applyBorder="1" applyAlignment="1" applyProtection="1">
      <alignment horizontal="center" vertical="distributed" textRotation="255" justifyLastLine="1"/>
    </xf>
    <xf numFmtId="0" fontId="18" fillId="0" borderId="14" xfId="0" applyFont="1" applyBorder="1" applyAlignment="1" applyProtection="1">
      <alignment horizontal="center" vertical="distributed" textRotation="255" justifyLastLine="1"/>
    </xf>
    <xf numFmtId="0" fontId="18" fillId="0" borderId="31" xfId="0" applyFont="1" applyBorder="1" applyAlignment="1" applyProtection="1">
      <alignment horizontal="center" vertical="distributed" textRotation="255" justifyLastLine="1"/>
    </xf>
    <xf numFmtId="0" fontId="18" fillId="0" borderId="79" xfId="0" applyFont="1" applyBorder="1" applyAlignment="1" applyProtection="1">
      <alignment horizontal="center" vertical="distributed" textRotation="255" justifyLastLine="1"/>
    </xf>
    <xf numFmtId="0" fontId="18" fillId="0" borderId="9" xfId="0" applyFont="1" applyBorder="1" applyAlignment="1" applyProtection="1">
      <alignment horizontal="center" vertical="distributed" textRotation="255" justifyLastLine="1"/>
    </xf>
    <xf numFmtId="0" fontId="18" fillId="0" borderId="33" xfId="0" applyFont="1" applyBorder="1" applyAlignment="1" applyProtection="1">
      <alignment horizontal="center" vertical="distributed" textRotation="255" justifyLastLine="1"/>
    </xf>
    <xf numFmtId="38" fontId="9" fillId="0" borderId="35" xfId="1" applyFont="1" applyBorder="1" applyAlignment="1" applyProtection="1">
      <alignment horizontal="right" vertical="center"/>
    </xf>
    <xf numFmtId="38" fontId="9" fillId="0" borderId="23" xfId="1" applyFont="1" applyFill="1" applyBorder="1" applyAlignment="1" applyProtection="1">
      <alignment horizontal="right" vertical="center"/>
    </xf>
    <xf numFmtId="38" fontId="9" fillId="0" borderId="24" xfId="1" applyFont="1" applyFill="1" applyBorder="1" applyAlignment="1" applyProtection="1">
      <alignment horizontal="right" vertical="center"/>
    </xf>
    <xf numFmtId="38" fontId="9" fillId="0" borderId="75" xfId="1" applyFont="1" applyFill="1" applyBorder="1" applyAlignment="1" applyProtection="1">
      <alignment vertical="center"/>
    </xf>
    <xf numFmtId="38" fontId="9" fillId="0" borderId="42" xfId="1" applyFont="1" applyFill="1" applyBorder="1" applyAlignment="1" applyProtection="1">
      <alignment vertical="center"/>
    </xf>
    <xf numFmtId="38" fontId="9" fillId="0" borderId="72" xfId="1" applyFont="1" applyFill="1" applyBorder="1" applyAlignment="1" applyProtection="1">
      <alignment horizontal="right" vertical="center"/>
    </xf>
    <xf numFmtId="38" fontId="9" fillId="0" borderId="30" xfId="1" applyFont="1" applyBorder="1" applyAlignment="1" applyProtection="1">
      <alignment horizontal="right" vertical="center"/>
    </xf>
    <xf numFmtId="0" fontId="18" fillId="0" borderId="26" xfId="0" applyFont="1" applyBorder="1" applyAlignment="1" applyProtection="1">
      <alignment horizontal="distributed" vertical="center"/>
    </xf>
    <xf numFmtId="38" fontId="9" fillId="0" borderId="80" xfId="1" applyFont="1" applyBorder="1" applyAlignment="1" applyProtection="1">
      <alignment horizontal="right" vertical="center"/>
    </xf>
    <xf numFmtId="38" fontId="9" fillId="0" borderId="19" xfId="1" applyFont="1" applyBorder="1" applyAlignment="1" applyProtection="1">
      <alignment horizontal="right" vertical="center"/>
    </xf>
    <xf numFmtId="38" fontId="9" fillId="0" borderId="81" xfId="1" applyFont="1" applyBorder="1" applyAlignment="1" applyProtection="1">
      <alignment horizontal="right" vertical="center"/>
    </xf>
    <xf numFmtId="38" fontId="9" fillId="0" borderId="84" xfId="1" applyFont="1" applyBorder="1" applyAlignment="1" applyProtection="1">
      <alignment horizontal="right" vertical="center"/>
    </xf>
    <xf numFmtId="38" fontId="9" fillId="0" borderId="18" xfId="1" applyFont="1" applyBorder="1" applyAlignment="1" applyProtection="1">
      <alignment horizontal="right" vertical="center"/>
    </xf>
    <xf numFmtId="38" fontId="9" fillId="0" borderId="87" xfId="1" applyFont="1" applyBorder="1" applyAlignment="1" applyProtection="1">
      <alignment horizontal="right" vertical="center"/>
    </xf>
    <xf numFmtId="0" fontId="18" fillId="0" borderId="7" xfId="0" applyFont="1" applyBorder="1" applyAlignment="1" applyProtection="1">
      <alignment horizontal="distributed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10" fillId="2" borderId="38" xfId="0" applyFont="1" applyFill="1" applyBorder="1" applyAlignment="1" applyProtection="1">
      <alignment horizontal="center" vertical="center"/>
      <protection locked="0"/>
    </xf>
    <xf numFmtId="0" fontId="10" fillId="2" borderId="39" xfId="0" applyFont="1" applyFill="1" applyBorder="1" applyAlignment="1" applyProtection="1">
      <alignment horizontal="center" vertical="center"/>
      <protection locked="0"/>
    </xf>
    <xf numFmtId="0" fontId="10" fillId="2" borderId="40" xfId="0" applyFont="1" applyFill="1" applyBorder="1" applyAlignment="1" applyProtection="1">
      <alignment horizontal="center" vertical="center"/>
      <protection locked="0"/>
    </xf>
    <xf numFmtId="0" fontId="13" fillId="0" borderId="4" xfId="0" applyFont="1" applyBorder="1" applyAlignment="1">
      <alignment horizontal="right" vertical="center"/>
    </xf>
    <xf numFmtId="38" fontId="9" fillId="0" borderId="15" xfId="1" applyFont="1" applyBorder="1" applyAlignment="1">
      <alignment horizontal="center" vertical="center"/>
    </xf>
    <xf numFmtId="38" fontId="9" fillId="0" borderId="4" xfId="1" applyFont="1" applyBorder="1" applyAlignment="1">
      <alignment horizontal="center" vertical="center"/>
    </xf>
    <xf numFmtId="38" fontId="9" fillId="0" borderId="14" xfId="1" applyFont="1" applyBorder="1" applyAlignment="1">
      <alignment horizontal="center" vertical="center"/>
    </xf>
    <xf numFmtId="38" fontId="9" fillId="0" borderId="5" xfId="1" applyFont="1" applyBorder="1" applyAlignment="1">
      <alignment horizontal="center" vertical="center"/>
    </xf>
    <xf numFmtId="38" fontId="9" fillId="0" borderId="2" xfId="1" applyFont="1" applyBorder="1" applyAlignment="1">
      <alignment horizontal="center" vertical="center"/>
    </xf>
    <xf numFmtId="38" fontId="9" fillId="0" borderId="102" xfId="1" applyFont="1" applyBorder="1" applyAlignment="1">
      <alignment horizontal="right" vertical="center"/>
    </xf>
    <xf numFmtId="0" fontId="0" fillId="0" borderId="60" xfId="0" applyBorder="1" applyAlignment="1" applyProtection="1">
      <alignment horizontal="center" vertical="center"/>
      <protection locked="0"/>
    </xf>
    <xf numFmtId="0" fontId="0" fillId="0" borderId="102" xfId="0" applyBorder="1" applyAlignment="1" applyProtection="1">
      <alignment horizontal="center" vertical="center"/>
      <protection locked="0"/>
    </xf>
    <xf numFmtId="38" fontId="9" fillId="2" borderId="0" xfId="1" applyFont="1" applyFill="1" applyBorder="1" applyAlignment="1" applyProtection="1">
      <alignment horizontal="center" vertical="center"/>
      <protection locked="0"/>
    </xf>
    <xf numFmtId="0" fontId="8" fillId="0" borderId="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38" fontId="9" fillId="0" borderId="60" xfId="0" applyNumberFormat="1" applyFont="1" applyBorder="1" applyAlignment="1">
      <alignment horizontal="right" vertical="center"/>
    </xf>
    <xf numFmtId="0" fontId="9" fillId="0" borderId="102" xfId="0" applyFont="1" applyBorder="1" applyAlignment="1">
      <alignment horizontal="right" vertical="center"/>
    </xf>
    <xf numFmtId="0" fontId="0" fillId="0" borderId="60" xfId="0" applyBorder="1" applyAlignment="1">
      <alignment horizontal="center" vertical="center"/>
    </xf>
    <xf numFmtId="0" fontId="0" fillId="0" borderId="102" xfId="0" applyBorder="1" applyAlignment="1">
      <alignment horizontal="center" vertical="center"/>
    </xf>
    <xf numFmtId="38" fontId="9" fillId="0" borderId="87" xfId="1" applyFont="1" applyBorder="1" applyAlignment="1">
      <alignment horizontal="right" vertical="center"/>
    </xf>
    <xf numFmtId="38" fontId="9" fillId="0" borderId="86" xfId="1" applyFont="1" applyBorder="1" applyAlignment="1">
      <alignment horizontal="right" vertical="center"/>
    </xf>
    <xf numFmtId="0" fontId="8" fillId="0" borderId="60" xfId="0" applyFont="1" applyBorder="1" applyAlignment="1" applyProtection="1">
      <alignment horizontal="center" vertical="center"/>
      <protection locked="0"/>
    </xf>
    <xf numFmtId="0" fontId="8" fillId="0" borderId="102" xfId="0" applyFont="1" applyBorder="1" applyAlignment="1" applyProtection="1">
      <alignment horizontal="center" vertical="center"/>
      <protection locked="0"/>
    </xf>
    <xf numFmtId="38" fontId="9" fillId="2" borderId="24" xfId="1" applyFont="1" applyFill="1" applyBorder="1" applyAlignment="1" applyProtection="1">
      <alignment horizontal="center" vertical="center"/>
      <protection locked="0"/>
    </xf>
    <xf numFmtId="38" fontId="9" fillId="2" borderId="21" xfId="1" applyFont="1" applyFill="1" applyBorder="1" applyAlignment="1" applyProtection="1">
      <alignment horizontal="center" vertical="center"/>
      <protection locked="0"/>
    </xf>
    <xf numFmtId="38" fontId="9" fillId="2" borderId="23" xfId="1" applyFont="1" applyFill="1" applyBorder="1" applyAlignment="1" applyProtection="1">
      <alignment horizontal="center" vertical="center"/>
      <protection locked="0"/>
    </xf>
    <xf numFmtId="38" fontId="9" fillId="2" borderId="22" xfId="1" applyFont="1" applyFill="1" applyBorder="1" applyAlignment="1" applyProtection="1">
      <alignment horizontal="center" vertical="center"/>
      <protection locked="0"/>
    </xf>
    <xf numFmtId="38" fontId="9" fillId="0" borderId="84" xfId="1" applyFont="1" applyBorder="1" applyAlignment="1">
      <alignment horizontal="right" vertical="center"/>
    </xf>
    <xf numFmtId="38" fontId="9" fillId="2" borderId="84" xfId="1" applyFont="1" applyFill="1" applyBorder="1" applyAlignment="1" applyProtection="1">
      <alignment horizontal="right" vertical="center"/>
      <protection locked="0"/>
    </xf>
    <xf numFmtId="0" fontId="8" fillId="2" borderId="71" xfId="0" applyFont="1" applyFill="1" applyBorder="1" applyAlignment="1" applyProtection="1">
      <alignment horizontal="center" vertical="center"/>
      <protection locked="0"/>
    </xf>
    <xf numFmtId="0" fontId="8" fillId="2" borderId="84" xfId="0" applyFont="1" applyFill="1" applyBorder="1" applyAlignment="1" applyProtection="1">
      <alignment horizontal="center" vertical="center"/>
      <protection locked="0"/>
    </xf>
    <xf numFmtId="0" fontId="0" fillId="2" borderId="71" xfId="0" applyFill="1" applyBorder="1" applyAlignment="1" applyProtection="1">
      <alignment horizontal="center" vertical="center"/>
      <protection locked="0"/>
    </xf>
    <xf numFmtId="0" fontId="0" fillId="2" borderId="84" xfId="0" applyFill="1" applyBorder="1" applyAlignment="1" applyProtection="1">
      <alignment horizontal="center" vertical="center"/>
      <protection locked="0"/>
    </xf>
    <xf numFmtId="0" fontId="8" fillId="0" borderId="20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179" fontId="4" fillId="0" borderId="71" xfId="0" applyNumberFormat="1" applyFont="1" applyBorder="1" applyAlignment="1">
      <alignment horizontal="center" vertical="center"/>
    </xf>
    <xf numFmtId="179" fontId="4" fillId="0" borderId="84" xfId="0" applyNumberFormat="1" applyFont="1" applyBorder="1" applyAlignment="1">
      <alignment horizontal="center" vertical="center"/>
    </xf>
    <xf numFmtId="0" fontId="8" fillId="2" borderId="20" xfId="0" applyFont="1" applyFill="1" applyBorder="1" applyAlignment="1" applyProtection="1">
      <alignment horizontal="left" vertical="center" wrapText="1"/>
      <protection locked="0"/>
    </xf>
    <xf numFmtId="0" fontId="8" fillId="2" borderId="31" xfId="0" applyFont="1" applyFill="1" applyBorder="1" applyAlignment="1" applyProtection="1">
      <alignment horizontal="left" vertical="center" wrapText="1"/>
      <protection locked="0"/>
    </xf>
    <xf numFmtId="0" fontId="13" fillId="2" borderId="29" xfId="0" applyFont="1" applyFill="1" applyBorder="1" applyAlignment="1" applyProtection="1">
      <alignment horizontal="left" vertical="center" wrapText="1"/>
      <protection locked="0"/>
    </xf>
    <xf numFmtId="0" fontId="8" fillId="2" borderId="25" xfId="0" applyFont="1" applyFill="1" applyBorder="1" applyAlignment="1" applyProtection="1">
      <alignment horizontal="left" vertical="center" wrapText="1"/>
      <protection locked="0"/>
    </xf>
    <xf numFmtId="38" fontId="9" fillId="2" borderId="78" xfId="1" applyFont="1" applyFill="1" applyBorder="1" applyAlignment="1" applyProtection="1">
      <alignment horizontal="center" vertical="center"/>
      <protection locked="0"/>
    </xf>
    <xf numFmtId="38" fontId="9" fillId="2" borderId="79" xfId="1" applyFont="1" applyFill="1" applyBorder="1" applyAlignment="1" applyProtection="1">
      <alignment horizontal="center" vertical="center"/>
      <protection locked="0"/>
    </xf>
    <xf numFmtId="38" fontId="9" fillId="2" borderId="32" xfId="1" applyFont="1" applyFill="1" applyBorder="1" applyAlignment="1" applyProtection="1">
      <alignment horizontal="center" vertical="center"/>
      <protection locked="0"/>
    </xf>
    <xf numFmtId="0" fontId="13" fillId="2" borderId="84" xfId="0" applyFont="1" applyFill="1" applyBorder="1" applyAlignment="1" applyProtection="1">
      <alignment horizontal="left" vertical="center" wrapText="1" shrinkToFit="1"/>
      <protection locked="0"/>
    </xf>
    <xf numFmtId="0" fontId="13" fillId="2" borderId="81" xfId="0" applyFont="1" applyFill="1" applyBorder="1" applyAlignment="1" applyProtection="1">
      <alignment horizontal="left" vertical="center" wrapText="1" shrinkToFit="1"/>
      <protection locked="0"/>
    </xf>
    <xf numFmtId="0" fontId="8" fillId="0" borderId="87" xfId="0" applyFont="1" applyBorder="1" applyAlignment="1">
      <alignment horizontal="center" vertical="center" shrinkToFit="1"/>
    </xf>
    <xf numFmtId="0" fontId="8" fillId="0" borderId="15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8" fillId="2" borderId="49" xfId="0" applyFont="1" applyFill="1" applyBorder="1" applyAlignment="1" applyProtection="1">
      <alignment horizontal="center" vertical="center" shrinkToFit="1"/>
      <protection locked="0"/>
    </xf>
    <xf numFmtId="0" fontId="8" fillId="2" borderId="39" xfId="0" applyFont="1" applyFill="1" applyBorder="1" applyAlignment="1" applyProtection="1">
      <alignment horizontal="center" vertical="center" shrinkToFit="1"/>
      <protection locked="0"/>
    </xf>
    <xf numFmtId="176" fontId="9" fillId="3" borderId="2" xfId="0" applyNumberFormat="1" applyFont="1" applyFill="1" applyBorder="1" applyAlignment="1" applyProtection="1">
      <alignment horizontal="distributed" justifyLastLine="1"/>
      <protection locked="0"/>
    </xf>
    <xf numFmtId="0" fontId="13" fillId="2" borderId="2" xfId="0" applyFont="1" applyFill="1" applyBorder="1" applyAlignment="1">
      <alignment horizontal="distributed" justifyLastLine="1"/>
    </xf>
    <xf numFmtId="0" fontId="13" fillId="0" borderId="2" xfId="0" applyFont="1" applyBorder="1" applyAlignment="1">
      <alignment horizontal="left"/>
    </xf>
    <xf numFmtId="0" fontId="8" fillId="0" borderId="36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8" fillId="0" borderId="86" xfId="0" applyFont="1" applyBorder="1" applyAlignment="1">
      <alignment horizontal="center" vertical="center" shrinkToFit="1"/>
    </xf>
    <xf numFmtId="0" fontId="8" fillId="0" borderId="87" xfId="0" applyFont="1" applyBorder="1" applyAlignment="1">
      <alignment horizontal="center" vertical="center"/>
    </xf>
    <xf numFmtId="0" fontId="8" fillId="0" borderId="86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8" fillId="0" borderId="0" xfId="0" applyFont="1" applyAlignment="1">
      <alignment horizontal="right" vertical="center"/>
    </xf>
    <xf numFmtId="176" fontId="17" fillId="2" borderId="0" xfId="0" applyNumberFormat="1" applyFont="1" applyFill="1" applyBorder="1" applyAlignment="1" applyProtection="1">
      <alignment horizontal="center" vertical="center" shrinkToFit="1"/>
      <protection locked="0"/>
    </xf>
    <xf numFmtId="0" fontId="13" fillId="0" borderId="4" xfId="0" applyFont="1" applyBorder="1" applyAlignment="1" applyProtection="1">
      <alignment horizontal="right"/>
    </xf>
    <xf numFmtId="38" fontId="9" fillId="0" borderId="86" xfId="1" applyFont="1" applyBorder="1" applyAlignment="1" applyProtection="1">
      <alignment horizontal="right" vertical="center"/>
    </xf>
    <xf numFmtId="38" fontId="9" fillId="0" borderId="15" xfId="1" applyFont="1" applyBorder="1" applyAlignment="1" applyProtection="1">
      <alignment horizontal="right" vertical="center"/>
    </xf>
    <xf numFmtId="38" fontId="9" fillId="0" borderId="4" xfId="1" applyFont="1" applyBorder="1" applyAlignment="1" applyProtection="1">
      <alignment horizontal="right" vertical="center"/>
    </xf>
    <xf numFmtId="38" fontId="9" fillId="0" borderId="78" xfId="1" applyFont="1" applyBorder="1" applyAlignment="1" applyProtection="1">
      <alignment horizontal="right" vertical="center"/>
    </xf>
    <xf numFmtId="38" fontId="9" fillId="0" borderId="0" xfId="1" applyFont="1" applyBorder="1" applyAlignment="1" applyProtection="1">
      <alignment horizontal="right" vertical="center"/>
    </xf>
    <xf numFmtId="38" fontId="9" fillId="0" borderId="34" xfId="1" applyFont="1" applyBorder="1" applyAlignment="1" applyProtection="1">
      <alignment horizontal="right" vertical="center"/>
    </xf>
    <xf numFmtId="38" fontId="9" fillId="0" borderId="2" xfId="1" applyFont="1" applyBorder="1" applyAlignment="1" applyProtection="1">
      <alignment horizontal="right" vertical="center"/>
    </xf>
    <xf numFmtId="10" fontId="9" fillId="0" borderId="100" xfId="3" applyNumberFormat="1" applyFont="1" applyBorder="1" applyAlignment="1" applyProtection="1">
      <alignment horizontal="right" vertical="center"/>
    </xf>
    <xf numFmtId="10" fontId="9" fillId="0" borderId="101" xfId="3" applyNumberFormat="1" applyFont="1" applyBorder="1" applyAlignment="1" applyProtection="1">
      <alignment horizontal="right" vertical="center"/>
    </xf>
    <xf numFmtId="10" fontId="9" fillId="0" borderId="77" xfId="3" applyNumberFormat="1" applyFont="1" applyBorder="1" applyAlignment="1" applyProtection="1">
      <alignment horizontal="right" vertical="center"/>
    </xf>
    <xf numFmtId="38" fontId="9" fillId="0" borderId="31" xfId="1" applyFont="1" applyBorder="1" applyAlignment="1" applyProtection="1">
      <alignment horizontal="center" vertical="center"/>
    </xf>
    <xf numFmtId="38" fontId="9" fillId="0" borderId="0" xfId="1" applyFont="1" applyBorder="1" applyAlignment="1" applyProtection="1">
      <alignment horizontal="center" vertical="center"/>
    </xf>
    <xf numFmtId="38" fontId="9" fillId="0" borderId="78" xfId="1" applyFont="1" applyBorder="1" applyAlignment="1" applyProtection="1">
      <alignment horizontal="center" vertical="center"/>
    </xf>
    <xf numFmtId="38" fontId="9" fillId="0" borderId="79" xfId="1" applyFont="1" applyBorder="1" applyAlignment="1" applyProtection="1">
      <alignment horizontal="center" vertical="center"/>
    </xf>
    <xf numFmtId="38" fontId="9" fillId="0" borderId="84" xfId="1" applyFont="1" applyBorder="1" applyAlignment="1" applyProtection="1">
      <alignment horizontal="center" vertical="center"/>
    </xf>
    <xf numFmtId="38" fontId="9" fillId="0" borderId="86" xfId="1" applyFont="1" applyBorder="1" applyAlignment="1" applyProtection="1">
      <alignment horizontal="center" vertical="center"/>
    </xf>
    <xf numFmtId="10" fontId="9" fillId="0" borderId="87" xfId="3" applyNumberFormat="1" applyFont="1" applyBorder="1" applyAlignment="1" applyProtection="1">
      <alignment horizontal="right" vertical="center"/>
    </xf>
    <xf numFmtId="10" fontId="9" fillId="0" borderId="84" xfId="3" applyNumberFormat="1" applyFont="1" applyBorder="1" applyAlignment="1" applyProtection="1">
      <alignment horizontal="right" vertical="center"/>
    </xf>
    <xf numFmtId="10" fontId="9" fillId="0" borderId="86" xfId="3" applyNumberFormat="1" applyFont="1" applyBorder="1" applyAlignment="1" applyProtection="1">
      <alignment horizontal="right" vertical="center"/>
    </xf>
    <xf numFmtId="178" fontId="8" fillId="0" borderId="100" xfId="3" applyNumberFormat="1" applyFont="1" applyBorder="1" applyAlignment="1" applyProtection="1">
      <alignment horizontal="right" vertical="center"/>
    </xf>
    <xf numFmtId="178" fontId="8" fillId="0" borderId="101" xfId="3" applyNumberFormat="1" applyFont="1" applyBorder="1" applyAlignment="1" applyProtection="1">
      <alignment horizontal="right" vertical="center"/>
    </xf>
    <xf numFmtId="178" fontId="8" fillId="0" borderId="77" xfId="3" applyNumberFormat="1" applyFont="1" applyBorder="1" applyAlignment="1" applyProtection="1">
      <alignment horizontal="right" vertical="center"/>
    </xf>
    <xf numFmtId="38" fontId="9" fillId="0" borderId="99" xfId="1" applyFont="1" applyBorder="1" applyAlignment="1" applyProtection="1">
      <alignment horizontal="right" vertical="center"/>
    </xf>
    <xf numFmtId="38" fontId="9" fillId="0" borderId="83" xfId="1" applyFont="1" applyBorder="1" applyAlignment="1" applyProtection="1">
      <alignment horizontal="right" vertical="center"/>
    </xf>
    <xf numFmtId="38" fontId="9" fillId="0" borderId="85" xfId="1" applyFont="1" applyBorder="1" applyAlignment="1" applyProtection="1">
      <alignment horizontal="right" vertical="center"/>
    </xf>
    <xf numFmtId="0" fontId="7" fillId="0" borderId="3" xfId="0" applyFont="1" applyBorder="1" applyAlignment="1" applyProtection="1">
      <alignment horizontal="center" vertical="center"/>
    </xf>
    <xf numFmtId="0" fontId="7" fillId="0" borderId="4" xfId="0" applyFont="1" applyBorder="1" applyAlignment="1" applyProtection="1">
      <alignment horizontal="center" vertical="center"/>
    </xf>
    <xf numFmtId="0" fontId="7" fillId="0" borderId="5" xfId="0" applyFont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horizontal="center" vertical="center"/>
    </xf>
    <xf numFmtId="0" fontId="7" fillId="0" borderId="0" xfId="0" applyFont="1" applyBorder="1" applyAlignment="1" applyProtection="1">
      <alignment horizontal="center" vertical="center"/>
    </xf>
    <xf numFmtId="0" fontId="7" fillId="0" borderId="32" xfId="0" applyFont="1" applyBorder="1" applyAlignment="1" applyProtection="1">
      <alignment horizontal="center" vertical="center"/>
    </xf>
    <xf numFmtId="0" fontId="7" fillId="0" borderId="9" xfId="0" applyFont="1" applyBorder="1" applyAlignment="1" applyProtection="1">
      <alignment horizontal="center" vertical="center"/>
    </xf>
    <xf numFmtId="0" fontId="7" fillId="0" borderId="2" xfId="0" applyFont="1" applyBorder="1" applyAlignment="1" applyProtection="1">
      <alignment horizontal="center" vertical="center"/>
    </xf>
    <xf numFmtId="0" fontId="7" fillId="0" borderId="10" xfId="0" applyFont="1" applyBorder="1" applyAlignment="1" applyProtection="1">
      <alignment horizontal="center" vertical="center"/>
    </xf>
    <xf numFmtId="177" fontId="8" fillId="0" borderId="3" xfId="0" applyNumberFormat="1" applyFont="1" applyBorder="1" applyAlignment="1" applyProtection="1">
      <alignment horizontal="center" vertical="center"/>
    </xf>
    <xf numFmtId="177" fontId="8" fillId="0" borderId="4" xfId="0" applyNumberFormat="1" applyFont="1" applyBorder="1" applyAlignment="1" applyProtection="1">
      <alignment horizontal="center" vertical="center"/>
    </xf>
    <xf numFmtId="177" fontId="8" fillId="0" borderId="15" xfId="0" applyNumberFormat="1" applyFont="1" applyBorder="1" applyAlignment="1" applyProtection="1">
      <alignment horizontal="center" vertical="center"/>
    </xf>
    <xf numFmtId="177" fontId="8" fillId="0" borderId="14" xfId="0" applyNumberFormat="1" applyFont="1" applyBorder="1" applyAlignment="1" applyProtection="1">
      <alignment horizontal="center" vertical="center"/>
    </xf>
    <xf numFmtId="38" fontId="9" fillId="2" borderId="87" xfId="1" applyFont="1" applyFill="1" applyBorder="1" applyAlignment="1" applyProtection="1">
      <alignment horizontal="right" vertical="center"/>
      <protection locked="0"/>
    </xf>
    <xf numFmtId="38" fontId="9" fillId="2" borderId="31" xfId="1" applyFont="1" applyFill="1" applyBorder="1" applyAlignment="1" applyProtection="1">
      <alignment horizontal="center" vertical="center"/>
      <protection locked="0"/>
    </xf>
    <xf numFmtId="38" fontId="9" fillId="2" borderId="84" xfId="1" applyFont="1" applyFill="1" applyBorder="1" applyAlignment="1" applyProtection="1">
      <alignment horizontal="center" vertical="center"/>
      <protection locked="0"/>
    </xf>
    <xf numFmtId="38" fontId="9" fillId="2" borderId="86" xfId="1" applyFont="1" applyFill="1" applyBorder="1" applyAlignment="1" applyProtection="1">
      <alignment horizontal="center" vertical="center"/>
      <protection locked="0"/>
    </xf>
    <xf numFmtId="38" fontId="9" fillId="2" borderId="86" xfId="1" applyFont="1" applyFill="1" applyBorder="1" applyAlignment="1" applyProtection="1">
      <alignment horizontal="right" vertical="center"/>
      <protection locked="0"/>
    </xf>
    <xf numFmtId="38" fontId="9" fillId="2" borderId="99" xfId="1" applyFont="1" applyFill="1" applyBorder="1" applyAlignment="1" applyProtection="1">
      <alignment horizontal="right" vertical="center"/>
      <protection locked="0"/>
    </xf>
    <xf numFmtId="38" fontId="9" fillId="2" borderId="83" xfId="1" applyFont="1" applyFill="1" applyBorder="1" applyAlignment="1" applyProtection="1">
      <alignment horizontal="right" vertical="center"/>
      <protection locked="0"/>
    </xf>
    <xf numFmtId="0" fontId="9" fillId="2" borderId="3" xfId="0" applyFont="1" applyFill="1" applyBorder="1" applyAlignment="1" applyProtection="1">
      <alignment horizontal="center" vertical="center"/>
      <protection locked="0"/>
    </xf>
    <xf numFmtId="0" fontId="9" fillId="2" borderId="4" xfId="0" applyFont="1" applyFill="1" applyBorder="1" applyAlignment="1" applyProtection="1">
      <alignment horizontal="center" vertical="center"/>
      <protection locked="0"/>
    </xf>
    <xf numFmtId="0" fontId="9" fillId="2" borderId="5" xfId="0" applyFont="1" applyFill="1" applyBorder="1" applyAlignment="1" applyProtection="1">
      <alignment horizontal="center" vertical="center"/>
      <protection locked="0"/>
    </xf>
    <xf numFmtId="0" fontId="9" fillId="2" borderId="31" xfId="0" applyFont="1" applyFill="1" applyBorder="1" applyAlignment="1" applyProtection="1">
      <alignment horizontal="center" vertical="center"/>
      <protection locked="0"/>
    </xf>
    <xf numFmtId="0" fontId="9" fillId="2" borderId="32" xfId="0" applyFont="1" applyFill="1" applyBorder="1" applyAlignment="1" applyProtection="1">
      <alignment horizontal="center" vertical="center"/>
      <protection locked="0"/>
    </xf>
    <xf numFmtId="0" fontId="9" fillId="2" borderId="16" xfId="0" applyFont="1" applyFill="1" applyBorder="1" applyAlignment="1" applyProtection="1">
      <alignment horizontal="center" vertical="center"/>
      <protection locked="0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9" fillId="2" borderId="17" xfId="0" applyFont="1" applyFill="1" applyBorder="1" applyAlignment="1" applyProtection="1">
      <alignment horizontal="center" vertical="center"/>
      <protection locked="0"/>
    </xf>
    <xf numFmtId="177" fontId="8" fillId="2" borderId="3" xfId="0" applyNumberFormat="1" applyFont="1" applyFill="1" applyBorder="1" applyAlignment="1" applyProtection="1">
      <alignment horizontal="center" vertical="center"/>
      <protection locked="0"/>
    </xf>
    <xf numFmtId="177" fontId="8" fillId="2" borderId="4" xfId="0" applyNumberFormat="1" applyFont="1" applyFill="1" applyBorder="1" applyAlignment="1" applyProtection="1">
      <alignment horizontal="center" vertical="center"/>
      <protection locked="0"/>
    </xf>
    <xf numFmtId="177" fontId="8" fillId="2" borderId="15" xfId="0" applyNumberFormat="1" applyFont="1" applyFill="1" applyBorder="1" applyAlignment="1" applyProtection="1">
      <alignment horizontal="center" vertical="center"/>
      <protection locked="0"/>
    </xf>
    <xf numFmtId="177" fontId="8" fillId="2" borderId="14" xfId="0" applyNumberFormat="1" applyFont="1" applyFill="1" applyBorder="1" applyAlignment="1" applyProtection="1">
      <alignment horizontal="center" vertical="center"/>
      <protection locked="0"/>
    </xf>
    <xf numFmtId="177" fontId="8" fillId="2" borderId="3" xfId="0" applyNumberFormat="1" applyFont="1" applyFill="1" applyBorder="1" applyAlignment="1" applyProtection="1">
      <alignment horizontal="center" vertical="center" shrinkToFit="1"/>
      <protection locked="0"/>
    </xf>
    <xf numFmtId="177" fontId="8" fillId="2" borderId="4" xfId="0" applyNumberFormat="1" applyFont="1" applyFill="1" applyBorder="1" applyAlignment="1" applyProtection="1">
      <alignment horizontal="center" vertical="center" shrinkToFit="1"/>
      <protection locked="0"/>
    </xf>
    <xf numFmtId="9" fontId="8" fillId="0" borderId="100" xfId="3" applyNumberFormat="1" applyFont="1" applyBorder="1" applyAlignment="1" applyProtection="1">
      <alignment horizontal="right" vertical="center"/>
    </xf>
    <xf numFmtId="9" fontId="8" fillId="0" borderId="101" xfId="3" applyNumberFormat="1" applyFont="1" applyBorder="1" applyAlignment="1" applyProtection="1">
      <alignment horizontal="right" vertical="center"/>
    </xf>
    <xf numFmtId="9" fontId="8" fillId="0" borderId="77" xfId="3" applyNumberFormat="1" applyFont="1" applyBorder="1" applyAlignment="1" applyProtection="1">
      <alignment horizontal="right" vertical="center"/>
    </xf>
    <xf numFmtId="0" fontId="13" fillId="0" borderId="81" xfId="0" applyFont="1" applyBorder="1" applyAlignment="1" applyProtection="1">
      <alignment horizontal="center" vertical="center" justifyLastLine="1"/>
    </xf>
    <xf numFmtId="0" fontId="13" fillId="0" borderId="12" xfId="0" applyFont="1" applyBorder="1" applyAlignment="1" applyProtection="1">
      <alignment horizontal="center" vertical="center" justifyLastLine="1"/>
    </xf>
    <xf numFmtId="0" fontId="13" fillId="0" borderId="84" xfId="0" applyFont="1" applyBorder="1" applyAlignment="1" applyProtection="1">
      <alignment horizontal="center" vertical="center" wrapText="1"/>
    </xf>
    <xf numFmtId="0" fontId="13" fillId="0" borderId="86" xfId="0" applyFont="1" applyBorder="1" applyAlignment="1" applyProtection="1">
      <alignment horizontal="center" vertical="center" wrapText="1"/>
    </xf>
    <xf numFmtId="177" fontId="8" fillId="2" borderId="15" xfId="0" applyNumberFormat="1" applyFont="1" applyFill="1" applyBorder="1" applyAlignment="1" applyProtection="1">
      <alignment horizontal="center" vertical="center" shrinkToFit="1"/>
      <protection locked="0"/>
    </xf>
    <xf numFmtId="177" fontId="8" fillId="2" borderId="14" xfId="0" applyNumberFormat="1" applyFont="1" applyFill="1" applyBorder="1" applyAlignment="1" applyProtection="1">
      <alignment horizontal="center" vertical="center" shrinkToFit="1"/>
      <protection locked="0"/>
    </xf>
    <xf numFmtId="0" fontId="5" fillId="0" borderId="0" xfId="0" applyFont="1" applyAlignment="1" applyProtection="1">
      <alignment horizontal="center" vertical="center"/>
    </xf>
    <xf numFmtId="176" fontId="17" fillId="2" borderId="0" xfId="0" applyNumberFormat="1" applyFont="1" applyFill="1" applyAlignment="1" applyProtection="1">
      <alignment horizontal="distributed" vertical="center" justifyLastLine="1" shrinkToFit="1"/>
      <protection locked="0"/>
    </xf>
    <xf numFmtId="0" fontId="9" fillId="0" borderId="1" xfId="0" applyFont="1" applyBorder="1" applyAlignment="1" applyProtection="1">
      <alignment horizontal="left"/>
    </xf>
    <xf numFmtId="0" fontId="9" fillId="2" borderId="1" xfId="0" applyFont="1" applyFill="1" applyBorder="1" applyAlignment="1" applyProtection="1">
      <alignment horizontal="center"/>
      <protection locked="0"/>
    </xf>
    <xf numFmtId="0" fontId="4" fillId="2" borderId="2" xfId="0" applyFont="1" applyFill="1" applyBorder="1" applyAlignment="1" applyProtection="1">
      <alignment horizontal="right"/>
      <protection locked="0"/>
    </xf>
    <xf numFmtId="0" fontId="4" fillId="0" borderId="30" xfId="0" applyFont="1" applyBorder="1" applyAlignment="1" applyProtection="1">
      <alignment horizontal="center" vertical="center"/>
    </xf>
    <xf numFmtId="0" fontId="4" fillId="0" borderId="13" xfId="0" applyFont="1" applyBorder="1" applyAlignment="1" applyProtection="1">
      <alignment horizontal="center" vertical="center"/>
    </xf>
    <xf numFmtId="0" fontId="13" fillId="0" borderId="52" xfId="0" applyFont="1" applyBorder="1" applyAlignment="1" applyProtection="1">
      <alignment horizontal="center" vertical="center" justifyLastLine="1"/>
    </xf>
    <xf numFmtId="0" fontId="13" fillId="0" borderId="48" xfId="0" applyFont="1" applyBorder="1" applyAlignment="1" applyProtection="1">
      <alignment horizontal="center" vertical="center" justifyLastLine="1"/>
    </xf>
    <xf numFmtId="0" fontId="13" fillId="0" borderId="29" xfId="0" applyFont="1" applyBorder="1" applyAlignment="1" applyProtection="1">
      <alignment horizontal="center" vertical="center" justifyLastLine="1"/>
    </xf>
    <xf numFmtId="0" fontId="4" fillId="0" borderId="29" xfId="0" applyFont="1" applyBorder="1" applyAlignment="1" applyProtection="1">
      <alignment horizontal="center" vertical="center" justifyLastLine="1"/>
    </xf>
    <xf numFmtId="0" fontId="4" fillId="0" borderId="12" xfId="0" applyFont="1" applyBorder="1" applyAlignment="1" applyProtection="1">
      <alignment horizontal="center" vertical="center" justifyLastLine="1"/>
    </xf>
    <xf numFmtId="0" fontId="13" fillId="0" borderId="24" xfId="0" applyFont="1" applyBorder="1" applyAlignment="1" applyProtection="1">
      <alignment horizontal="center" vertical="center" justifyLastLine="1"/>
    </xf>
    <xf numFmtId="0" fontId="13" fillId="0" borderId="23" xfId="0" applyFont="1" applyBorder="1" applyAlignment="1" applyProtection="1">
      <alignment horizontal="center" vertical="center" justifyLastLine="1"/>
    </xf>
    <xf numFmtId="0" fontId="13" fillId="0" borderId="78" xfId="0" applyFont="1" applyBorder="1" applyAlignment="1" applyProtection="1">
      <alignment horizontal="center" vertical="center" justifyLastLine="1"/>
    </xf>
    <xf numFmtId="0" fontId="13" fillId="0" borderId="79" xfId="0" applyFont="1" applyBorder="1" applyAlignment="1" applyProtection="1">
      <alignment horizontal="center" vertical="center" justifyLastLine="1"/>
    </xf>
    <xf numFmtId="0" fontId="13" fillId="0" borderId="34" xfId="0" applyFont="1" applyBorder="1" applyAlignment="1" applyProtection="1">
      <alignment horizontal="center" vertical="center" justifyLastLine="1"/>
    </xf>
    <xf numFmtId="0" fontId="13" fillId="0" borderId="33" xfId="0" applyFont="1" applyBorder="1" applyAlignment="1" applyProtection="1">
      <alignment horizontal="center" vertical="center" justifyLastLine="1"/>
    </xf>
    <xf numFmtId="0" fontId="13" fillId="0" borderId="30" xfId="0" applyFont="1" applyBorder="1" applyAlignment="1" applyProtection="1">
      <alignment horizontal="center" vertical="center" wrapText="1" justifyLastLine="1"/>
    </xf>
    <xf numFmtId="0" fontId="13" fillId="0" borderId="13" xfId="0" applyFont="1" applyBorder="1" applyAlignment="1" applyProtection="1">
      <alignment horizontal="center" vertical="center" wrapText="1" justifyLastLine="1"/>
    </xf>
    <xf numFmtId="0" fontId="8" fillId="0" borderId="3" xfId="0" applyFont="1" applyBorder="1" applyAlignment="1" applyProtection="1">
      <alignment horizontal="center" vertical="center" justifyLastLine="1"/>
    </xf>
    <xf numFmtId="0" fontId="8" fillId="0" borderId="4" xfId="0" applyFont="1" applyBorder="1" applyAlignment="1" applyProtection="1">
      <alignment horizontal="center" vertical="center" justifyLastLine="1"/>
    </xf>
    <xf numFmtId="0" fontId="8" fillId="0" borderId="5" xfId="0" applyFont="1" applyBorder="1" applyAlignment="1" applyProtection="1">
      <alignment horizontal="center" vertical="center" justifyLastLine="1"/>
    </xf>
    <xf numFmtId="0" fontId="8" fillId="0" borderId="31" xfId="0" applyFont="1" applyBorder="1" applyAlignment="1" applyProtection="1">
      <alignment horizontal="center" vertical="center" justifyLastLine="1"/>
    </xf>
    <xf numFmtId="0" fontId="8" fillId="0" borderId="0" xfId="0" applyFont="1" applyBorder="1" applyAlignment="1" applyProtection="1">
      <alignment horizontal="center" vertical="center" justifyLastLine="1"/>
    </xf>
    <xf numFmtId="0" fontId="8" fillId="0" borderId="32" xfId="0" applyFont="1" applyBorder="1" applyAlignment="1" applyProtection="1">
      <alignment horizontal="center" vertical="center" justifyLastLine="1"/>
    </xf>
    <xf numFmtId="0" fontId="8" fillId="0" borderId="9" xfId="0" applyFont="1" applyBorder="1" applyAlignment="1" applyProtection="1">
      <alignment horizontal="center" vertical="center" justifyLastLine="1"/>
    </xf>
    <xf numFmtId="0" fontId="8" fillId="0" borderId="2" xfId="0" applyFont="1" applyBorder="1" applyAlignment="1" applyProtection="1">
      <alignment horizontal="center" vertical="center" justifyLastLine="1"/>
    </xf>
    <xf numFmtId="0" fontId="8" fillId="0" borderId="10" xfId="0" applyFont="1" applyBorder="1" applyAlignment="1" applyProtection="1">
      <alignment horizontal="center" vertical="center" justifyLastLine="1"/>
    </xf>
    <xf numFmtId="0" fontId="8" fillId="0" borderId="99" xfId="0" applyFont="1" applyBorder="1" applyAlignment="1" applyProtection="1">
      <alignment horizontal="distributed" vertical="center" justifyLastLine="1"/>
    </xf>
    <xf numFmtId="0" fontId="8" fillId="0" borderId="87" xfId="0" applyFont="1" applyBorder="1" applyAlignment="1" applyProtection="1">
      <alignment horizontal="distributed" vertical="center" justifyLastLine="1"/>
    </xf>
    <xf numFmtId="0" fontId="8" fillId="0" borderId="15" xfId="0" applyFont="1" applyBorder="1" applyAlignment="1" applyProtection="1">
      <alignment horizontal="distributed" vertical="center" justifyLastLine="1"/>
    </xf>
    <xf numFmtId="0" fontId="8" fillId="0" borderId="50" xfId="0" applyFont="1" applyBorder="1" applyAlignment="1" applyProtection="1">
      <alignment horizontal="distributed" vertical="center" justifyLastLine="1"/>
    </xf>
    <xf numFmtId="0" fontId="8" fillId="0" borderId="36" xfId="0" applyFont="1" applyBorder="1" applyAlignment="1" applyProtection="1">
      <alignment horizontal="distributed" vertical="center" justifyLastLine="1"/>
    </xf>
    <xf numFmtId="0" fontId="8" fillId="0" borderId="37" xfId="0" applyFont="1" applyBorder="1" applyAlignment="1" applyProtection="1">
      <alignment horizontal="distributed" vertical="center" justifyLastLine="1"/>
    </xf>
    <xf numFmtId="0" fontId="8" fillId="0" borderId="100" xfId="0" applyFont="1" applyBorder="1" applyAlignment="1" applyProtection="1">
      <alignment horizontal="distributed" vertical="center" justifyLastLine="1"/>
    </xf>
    <xf numFmtId="0" fontId="13" fillId="0" borderId="28" xfId="0" applyFont="1" applyBorder="1" applyAlignment="1" applyProtection="1">
      <alignment horizontal="center" vertical="center" justifyLastLine="1"/>
    </xf>
    <xf numFmtId="0" fontId="13" fillId="0" borderId="11" xfId="0" applyFont="1" applyBorder="1" applyAlignment="1" applyProtection="1">
      <alignment horizontal="center" vertical="center" justifyLastLine="1"/>
    </xf>
    <xf numFmtId="0" fontId="13" fillId="0" borderId="53" xfId="0" applyFont="1" applyBorder="1" applyAlignment="1" applyProtection="1">
      <alignment horizontal="center" vertical="center" justifyLastLine="1"/>
    </xf>
    <xf numFmtId="0" fontId="13" fillId="0" borderId="49" xfId="0" applyFont="1" applyBorder="1" applyAlignment="1" applyProtection="1">
      <alignment horizontal="center" vertical="center" justifyLastLine="1"/>
    </xf>
    <xf numFmtId="0" fontId="13" fillId="0" borderId="31" xfId="0" applyFont="1" applyBorder="1" applyAlignment="1" applyProtection="1">
      <alignment horizontal="center" vertical="center" justifyLastLine="1"/>
    </xf>
    <xf numFmtId="0" fontId="13" fillId="0" borderId="0" xfId="0" applyFont="1" applyBorder="1" applyAlignment="1" applyProtection="1">
      <alignment horizontal="center" vertical="center" justifyLastLine="1"/>
    </xf>
    <xf numFmtId="0" fontId="1" fillId="6" borderId="170" xfId="10" applyFont="1" applyFill="1" applyBorder="1" applyAlignment="1" applyProtection="1">
      <alignment horizontal="right" vertical="center" shrinkToFit="1"/>
      <protection locked="0"/>
    </xf>
    <xf numFmtId="0" fontId="1" fillId="6" borderId="171" xfId="10" applyFont="1" applyFill="1" applyBorder="1" applyAlignment="1" applyProtection="1">
      <alignment horizontal="right" vertical="center" shrinkToFit="1"/>
      <protection locked="0"/>
    </xf>
    <xf numFmtId="0" fontId="1" fillId="6" borderId="172" xfId="10" applyFont="1" applyFill="1" applyBorder="1" applyAlignment="1" applyProtection="1">
      <alignment horizontal="right" vertical="center" shrinkToFit="1"/>
      <protection locked="0"/>
    </xf>
    <xf numFmtId="0" fontId="38" fillId="0" borderId="140" xfId="10" applyFont="1" applyBorder="1" applyAlignment="1" applyProtection="1">
      <alignment horizontal="center" vertical="center"/>
    </xf>
    <xf numFmtId="0" fontId="39" fillId="6" borderId="140" xfId="10" applyFont="1" applyFill="1" applyBorder="1" applyAlignment="1" applyProtection="1">
      <alignment horizontal="center" vertical="center"/>
      <protection locked="0"/>
    </xf>
    <xf numFmtId="0" fontId="1" fillId="6" borderId="144" xfId="10" applyFont="1" applyFill="1" applyBorder="1" applyAlignment="1" applyProtection="1">
      <alignment horizontal="right" vertical="center" shrinkToFit="1"/>
      <protection locked="0"/>
    </xf>
    <xf numFmtId="0" fontId="1" fillId="6" borderId="143" xfId="10" applyFont="1" applyFill="1" applyBorder="1" applyAlignment="1" applyProtection="1">
      <alignment horizontal="right" vertical="center" shrinkToFit="1"/>
      <protection locked="0"/>
    </xf>
    <xf numFmtId="0" fontId="1" fillId="0" borderId="164" xfId="10" applyFont="1" applyFill="1" applyBorder="1" applyAlignment="1" applyProtection="1">
      <alignment horizontal="right" vertical="center" shrinkToFit="1"/>
    </xf>
    <xf numFmtId="0" fontId="1" fillId="0" borderId="165" xfId="10" applyFont="1" applyFill="1" applyBorder="1" applyAlignment="1" applyProtection="1">
      <alignment horizontal="right" vertical="center" shrinkToFit="1"/>
    </xf>
    <xf numFmtId="0" fontId="1" fillId="6" borderId="167" xfId="10" applyFont="1" applyFill="1" applyBorder="1" applyAlignment="1" applyProtection="1">
      <alignment horizontal="right" vertical="center" shrinkToFit="1"/>
      <protection locked="0"/>
    </xf>
    <xf numFmtId="181" fontId="1" fillId="0" borderId="20" xfId="10" applyNumberFormat="1" applyFont="1" applyFill="1" applyBorder="1" applyAlignment="1" applyProtection="1">
      <alignment horizontal="right" vertical="center" shrinkToFit="1"/>
    </xf>
    <xf numFmtId="181" fontId="1" fillId="0" borderId="21" xfId="10" applyNumberFormat="1" applyFont="1" applyFill="1" applyBorder="1" applyAlignment="1" applyProtection="1">
      <alignment horizontal="right" vertical="center" shrinkToFit="1"/>
    </xf>
    <xf numFmtId="181" fontId="1" fillId="0" borderId="23" xfId="10" applyNumberFormat="1" applyFont="1" applyFill="1" applyBorder="1" applyAlignment="1" applyProtection="1">
      <alignment horizontal="right" vertical="center" shrinkToFit="1"/>
    </xf>
    <xf numFmtId="181" fontId="1" fillId="0" borderId="24" xfId="10" applyNumberFormat="1" applyFont="1" applyFill="1" applyBorder="1" applyAlignment="1" applyProtection="1">
      <alignment horizontal="right" vertical="center" shrinkToFit="1"/>
    </xf>
    <xf numFmtId="181" fontId="1" fillId="0" borderId="130" xfId="10" applyNumberFormat="1" applyFont="1" applyFill="1" applyBorder="1" applyAlignment="1" applyProtection="1">
      <alignment horizontal="right" vertical="center" shrinkToFit="1"/>
    </xf>
    <xf numFmtId="0" fontId="20" fillId="8" borderId="143" xfId="10" applyFont="1" applyFill="1" applyBorder="1" applyAlignment="1" applyProtection="1">
      <alignment horizontal="distributed" vertical="distributed"/>
    </xf>
    <xf numFmtId="0" fontId="1" fillId="0" borderId="164" xfId="10" applyFont="1" applyFill="1" applyBorder="1" applyAlignment="1" applyProtection="1">
      <alignment horizontal="right" vertical="center" shrinkToFit="1"/>
      <protection locked="0"/>
    </xf>
    <xf numFmtId="0" fontId="1" fillId="0" borderId="165" xfId="10" applyFont="1" applyFill="1" applyBorder="1" applyAlignment="1" applyProtection="1">
      <alignment horizontal="right" vertical="center" shrinkToFit="1"/>
      <protection locked="0"/>
    </xf>
    <xf numFmtId="0" fontId="1" fillId="6" borderId="166" xfId="10" applyFont="1" applyFill="1" applyBorder="1" applyAlignment="1" applyProtection="1">
      <alignment horizontal="right" vertical="center" shrinkToFit="1"/>
      <protection locked="0"/>
    </xf>
    <xf numFmtId="0" fontId="1" fillId="6" borderId="168" xfId="10" applyFont="1" applyFill="1" applyBorder="1" applyAlignment="1" applyProtection="1">
      <alignment horizontal="right" vertical="center" shrinkToFit="1"/>
      <protection locked="0"/>
    </xf>
    <xf numFmtId="0" fontId="1" fillId="6" borderId="169" xfId="10" applyFont="1" applyFill="1" applyBorder="1" applyAlignment="1" applyProtection="1">
      <alignment horizontal="right" vertical="center" shrinkToFit="1"/>
      <protection locked="0"/>
    </xf>
    <xf numFmtId="181" fontId="1" fillId="0" borderId="22" xfId="10" applyNumberFormat="1" applyFont="1" applyFill="1" applyBorder="1" applyAlignment="1" applyProtection="1">
      <alignment horizontal="right" vertical="center" shrinkToFit="1"/>
    </xf>
    <xf numFmtId="181" fontId="1" fillId="0" borderId="155" xfId="10" applyNumberFormat="1" applyFont="1" applyFill="1" applyBorder="1" applyAlignment="1" applyProtection="1">
      <alignment horizontal="right" vertical="center" shrinkToFit="1"/>
    </xf>
    <xf numFmtId="181" fontId="1" fillId="0" borderId="115" xfId="10" applyNumberFormat="1" applyFont="1" applyFill="1" applyBorder="1" applyAlignment="1" applyProtection="1">
      <alignment horizontal="right" vertical="center" shrinkToFit="1"/>
    </xf>
    <xf numFmtId="181" fontId="1" fillId="0" borderId="154" xfId="10" applyNumberFormat="1" applyFont="1" applyFill="1" applyBorder="1" applyAlignment="1" applyProtection="1">
      <alignment horizontal="right" vertical="center" shrinkToFit="1"/>
    </xf>
    <xf numFmtId="181" fontId="1" fillId="0" borderId="114" xfId="10" applyNumberFormat="1" applyFont="1" applyFill="1" applyBorder="1" applyAlignment="1" applyProtection="1">
      <alignment horizontal="right" vertical="center" shrinkToFit="1"/>
    </xf>
    <xf numFmtId="181" fontId="1" fillId="0" borderId="156" xfId="10" applyNumberFormat="1" applyFont="1" applyFill="1" applyBorder="1" applyAlignment="1" applyProtection="1">
      <alignment horizontal="right" vertical="center" shrinkToFit="1"/>
    </xf>
    <xf numFmtId="0" fontId="20" fillId="8" borderId="21" xfId="10" applyFont="1" applyFill="1" applyBorder="1" applyAlignment="1" applyProtection="1">
      <alignment horizontal="distributed" vertical="center"/>
    </xf>
    <xf numFmtId="181" fontId="1" fillId="0" borderId="20" xfId="10" applyNumberFormat="1" applyFont="1" applyFill="1" applyBorder="1" applyAlignment="1" applyProtection="1">
      <alignment horizontal="right" vertical="center" shrinkToFit="1"/>
      <protection locked="0"/>
    </xf>
    <xf numFmtId="181" fontId="1" fillId="0" borderId="21" xfId="10" applyNumberFormat="1" applyFont="1" applyFill="1" applyBorder="1" applyAlignment="1" applyProtection="1">
      <alignment horizontal="right" vertical="center" shrinkToFit="1"/>
      <protection locked="0"/>
    </xf>
    <xf numFmtId="181" fontId="1" fillId="0" borderId="23" xfId="10" applyNumberFormat="1" applyFont="1" applyFill="1" applyBorder="1" applyAlignment="1" applyProtection="1">
      <alignment horizontal="right" vertical="center" shrinkToFit="1"/>
      <protection locked="0"/>
    </xf>
    <xf numFmtId="181" fontId="1" fillId="0" borderId="163" xfId="10" applyNumberFormat="1" applyFont="1" applyFill="1" applyBorder="1" applyAlignment="1" applyProtection="1">
      <alignment horizontal="right" vertical="center" shrinkToFit="1"/>
    </xf>
    <xf numFmtId="181" fontId="1" fillId="0" borderId="129" xfId="10" applyNumberFormat="1" applyFont="1" applyFill="1" applyBorder="1" applyAlignment="1" applyProtection="1">
      <alignment horizontal="right" vertical="center" shrinkToFit="1"/>
    </xf>
    <xf numFmtId="181" fontId="1" fillId="0" borderId="112" xfId="10" applyNumberFormat="1" applyFont="1" applyFill="1" applyBorder="1" applyAlignment="1" applyProtection="1">
      <alignment horizontal="right" vertical="center" shrinkToFit="1"/>
    </xf>
    <xf numFmtId="181" fontId="1" fillId="0" borderId="150" xfId="10" applyNumberFormat="1" applyFont="1" applyFill="1" applyBorder="1" applyAlignment="1" applyProtection="1">
      <alignment horizontal="right" vertical="center" shrinkToFit="1"/>
    </xf>
    <xf numFmtId="181" fontId="1" fillId="0" borderId="117" xfId="10" applyNumberFormat="1" applyFont="1" applyFill="1" applyBorder="1" applyAlignment="1" applyProtection="1">
      <alignment horizontal="right" vertical="center" shrinkToFit="1"/>
    </xf>
    <xf numFmtId="180" fontId="1" fillId="0" borderId="160" xfId="12" applyNumberFormat="1" applyFont="1" applyFill="1" applyBorder="1" applyAlignment="1" applyProtection="1">
      <alignment horizontal="right" vertical="center" shrinkToFit="1"/>
    </xf>
    <xf numFmtId="180" fontId="1" fillId="0" borderId="140" xfId="12" applyNumberFormat="1" applyFont="1" applyFill="1" applyBorder="1" applyAlignment="1" applyProtection="1">
      <alignment horizontal="right" vertical="center" shrinkToFit="1"/>
    </xf>
    <xf numFmtId="180" fontId="1" fillId="0" borderId="141" xfId="12" applyNumberFormat="1" applyFont="1" applyFill="1" applyBorder="1" applyAlignment="1" applyProtection="1">
      <alignment horizontal="right" vertical="center" shrinkToFit="1"/>
    </xf>
    <xf numFmtId="180" fontId="1" fillId="0" borderId="158" xfId="12" applyNumberFormat="1" applyFont="1" applyFill="1" applyBorder="1" applyAlignment="1" applyProtection="1">
      <alignment horizontal="right" vertical="center" shrinkToFit="1"/>
    </xf>
    <xf numFmtId="180" fontId="1" fillId="0" borderId="159" xfId="12" applyNumberFormat="1" applyFont="1" applyFill="1" applyBorder="1" applyAlignment="1" applyProtection="1">
      <alignment horizontal="right" vertical="center" shrinkToFit="1"/>
    </xf>
    <xf numFmtId="180" fontId="1" fillId="0" borderId="144" xfId="12" applyNumberFormat="1" applyFont="1" applyFill="1" applyBorder="1" applyAlignment="1" applyProtection="1">
      <alignment horizontal="right" vertical="center" shrinkToFit="1"/>
    </xf>
    <xf numFmtId="180" fontId="1" fillId="0" borderId="143" xfId="12" applyNumberFormat="1" applyFont="1" applyFill="1" applyBorder="1" applyAlignment="1" applyProtection="1">
      <alignment horizontal="right" vertical="center" shrinkToFit="1"/>
    </xf>
    <xf numFmtId="180" fontId="1" fillId="0" borderId="147" xfId="12" applyNumberFormat="1" applyFont="1" applyFill="1" applyBorder="1" applyAlignment="1" applyProtection="1">
      <alignment horizontal="right" vertical="center" shrinkToFit="1"/>
    </xf>
    <xf numFmtId="0" fontId="28" fillId="0" borderId="148" xfId="10" applyFont="1" applyFill="1" applyBorder="1" applyAlignment="1" applyProtection="1"/>
    <xf numFmtId="0" fontId="20" fillId="8" borderId="112" xfId="10" applyFont="1" applyFill="1" applyBorder="1" applyAlignment="1" applyProtection="1">
      <alignment horizontal="distributed" vertical="center"/>
    </xf>
    <xf numFmtId="181" fontId="1" fillId="0" borderId="117" xfId="10" applyNumberFormat="1" applyFont="1" applyFill="1" applyBorder="1" applyAlignment="1" applyProtection="1">
      <alignment horizontal="right" vertical="center" shrinkToFit="1"/>
      <protection locked="0"/>
    </xf>
    <xf numFmtId="181" fontId="1" fillId="0" borderId="112" xfId="10" applyNumberFormat="1" applyFont="1" applyFill="1" applyBorder="1" applyAlignment="1" applyProtection="1">
      <alignment horizontal="right" vertical="center" shrinkToFit="1"/>
      <protection locked="0"/>
    </xf>
    <xf numFmtId="181" fontId="1" fillId="0" borderId="114" xfId="10" applyNumberFormat="1" applyFont="1" applyFill="1" applyBorder="1" applyAlignment="1" applyProtection="1">
      <alignment horizontal="right" vertical="center" shrinkToFit="1"/>
      <protection locked="0"/>
    </xf>
    <xf numFmtId="181" fontId="1" fillId="0" borderId="115" xfId="10" applyNumberFormat="1" applyFont="1" applyFill="1" applyBorder="1" applyAlignment="1" applyProtection="1">
      <alignment horizontal="right" vertical="center" shrinkToFit="1"/>
      <protection locked="0"/>
    </xf>
    <xf numFmtId="181" fontId="1" fillId="0" borderId="154" xfId="10" applyNumberFormat="1" applyFont="1" applyFill="1" applyBorder="1" applyAlignment="1" applyProtection="1">
      <alignment horizontal="right" vertical="center" shrinkToFit="1"/>
      <protection locked="0"/>
    </xf>
    <xf numFmtId="181" fontId="1" fillId="0" borderId="153" xfId="10" applyNumberFormat="1" applyFont="1" applyFill="1" applyBorder="1" applyAlignment="1" applyProtection="1">
      <alignment horizontal="right" vertical="center" shrinkToFit="1"/>
    </xf>
    <xf numFmtId="0" fontId="20" fillId="8" borderId="140" xfId="10" applyFont="1" applyFill="1" applyBorder="1" applyAlignment="1" applyProtection="1">
      <alignment horizontal="distributed" vertical="center"/>
    </xf>
    <xf numFmtId="180" fontId="1" fillId="0" borderId="158" xfId="12" applyNumberFormat="1" applyFont="1" applyFill="1" applyBorder="1" applyAlignment="1" applyProtection="1">
      <alignment horizontal="right" vertical="center" shrinkToFit="1"/>
      <protection locked="0"/>
    </xf>
    <xf numFmtId="180" fontId="1" fillId="0" borderId="140" xfId="12" applyNumberFormat="1" applyFont="1" applyFill="1" applyBorder="1" applyAlignment="1" applyProtection="1">
      <alignment horizontal="right" vertical="center" shrinkToFit="1"/>
      <protection locked="0"/>
    </xf>
    <xf numFmtId="180" fontId="1" fillId="0" borderId="159" xfId="12" applyNumberFormat="1" applyFont="1" applyFill="1" applyBorder="1" applyAlignment="1" applyProtection="1">
      <alignment horizontal="right" vertical="center" shrinkToFit="1"/>
      <protection locked="0"/>
    </xf>
    <xf numFmtId="180" fontId="1" fillId="0" borderId="161" xfId="12" applyNumberFormat="1" applyFont="1" applyFill="1" applyBorder="1" applyAlignment="1" applyProtection="1">
      <alignment horizontal="right" vertical="center" shrinkToFit="1"/>
    </xf>
    <xf numFmtId="180" fontId="1" fillId="0" borderId="162" xfId="12" applyNumberFormat="1" applyFont="1" applyFill="1" applyBorder="1" applyAlignment="1" applyProtection="1">
      <alignment horizontal="right" vertical="center" shrinkToFit="1"/>
    </xf>
    <xf numFmtId="38" fontId="1" fillId="6" borderId="25" xfId="12" applyFont="1" applyFill="1" applyBorder="1" applyAlignment="1" applyProtection="1">
      <alignment horizontal="right" vertical="center" shrinkToFit="1"/>
      <protection locked="0"/>
    </xf>
    <xf numFmtId="38" fontId="1" fillId="6" borderId="26" xfId="12" applyFont="1" applyFill="1" applyBorder="1" applyAlignment="1" applyProtection="1">
      <alignment horizontal="right" vertical="center" shrinkToFit="1"/>
      <protection locked="0"/>
    </xf>
    <xf numFmtId="38" fontId="1" fillId="6" borderId="52" xfId="12" applyFont="1" applyFill="1" applyBorder="1" applyAlignment="1" applyProtection="1">
      <alignment horizontal="right" vertical="center" shrinkToFit="1"/>
      <protection locked="0"/>
    </xf>
    <xf numFmtId="38" fontId="1" fillId="6" borderId="53" xfId="12" applyFont="1" applyFill="1" applyBorder="1" applyAlignment="1" applyProtection="1">
      <alignment horizontal="right" vertical="center" shrinkToFit="1"/>
      <protection locked="0"/>
    </xf>
    <xf numFmtId="38" fontId="1" fillId="6" borderId="27" xfId="12" applyFont="1" applyFill="1" applyBorder="1" applyAlignment="1" applyProtection="1">
      <alignment horizontal="right" vertical="center" shrinkToFit="1"/>
      <protection locked="0"/>
    </xf>
    <xf numFmtId="38" fontId="1" fillId="6" borderId="134" xfId="12" applyFont="1" applyFill="1" applyBorder="1" applyAlignment="1" applyProtection="1">
      <alignment horizontal="right" vertical="center" shrinkToFit="1"/>
      <protection locked="0"/>
    </xf>
    <xf numFmtId="180" fontId="1" fillId="0" borderId="53" xfId="12" applyNumberFormat="1" applyFont="1" applyFill="1" applyBorder="1" applyAlignment="1" applyProtection="1">
      <alignment horizontal="right" vertical="center" shrinkToFit="1"/>
    </xf>
    <xf numFmtId="180" fontId="1" fillId="0" borderId="26" xfId="12" applyNumberFormat="1" applyFont="1" applyFill="1" applyBorder="1" applyAlignment="1" applyProtection="1">
      <alignment horizontal="right" vertical="center" shrinkToFit="1"/>
    </xf>
    <xf numFmtId="180" fontId="1" fillId="0" borderId="134" xfId="12" applyNumberFormat="1" applyFont="1" applyFill="1" applyBorder="1" applyAlignment="1" applyProtection="1">
      <alignment horizontal="right" vertical="center" shrinkToFit="1"/>
    </xf>
    <xf numFmtId="0" fontId="20" fillId="8" borderId="26" xfId="10" applyFont="1" applyFill="1" applyBorder="1" applyAlignment="1" applyProtection="1">
      <alignment horizontal="distributed" vertical="center"/>
    </xf>
    <xf numFmtId="38" fontId="1" fillId="0" borderId="25" xfId="12" applyFont="1" applyFill="1" applyBorder="1" applyAlignment="1" applyProtection="1">
      <alignment horizontal="right" vertical="center" shrinkToFit="1"/>
      <protection locked="0"/>
    </xf>
    <xf numFmtId="38" fontId="1" fillId="0" borderId="26" xfId="12" applyFont="1" applyFill="1" applyBorder="1" applyAlignment="1" applyProtection="1">
      <alignment horizontal="right" vertical="center" shrinkToFit="1"/>
      <protection locked="0"/>
    </xf>
    <xf numFmtId="38" fontId="1" fillId="0" borderId="52" xfId="12" applyFont="1" applyFill="1" applyBorder="1" applyAlignment="1" applyProtection="1">
      <alignment horizontal="right" vertical="center" shrinkToFit="1"/>
      <protection locked="0"/>
    </xf>
    <xf numFmtId="38" fontId="1" fillId="6" borderId="157" xfId="12" applyFont="1" applyFill="1" applyBorder="1" applyAlignment="1" applyProtection="1">
      <alignment horizontal="right" vertical="center" shrinkToFit="1"/>
      <protection locked="0"/>
    </xf>
    <xf numFmtId="38" fontId="1" fillId="6" borderId="133" xfId="12" applyFont="1" applyFill="1" applyBorder="1" applyAlignment="1" applyProtection="1">
      <alignment horizontal="right" vertical="center" shrinkToFit="1"/>
      <protection locked="0"/>
    </xf>
    <xf numFmtId="180" fontId="1" fillId="0" borderId="52" xfId="12" applyNumberFormat="1" applyFont="1" applyFill="1" applyBorder="1" applyAlignment="1" applyProtection="1">
      <alignment horizontal="right" vertical="center" shrinkToFit="1"/>
    </xf>
    <xf numFmtId="180" fontId="1" fillId="0" borderId="25" xfId="12" applyNumberFormat="1" applyFont="1" applyFill="1" applyBorder="1" applyAlignment="1" applyProtection="1">
      <alignment horizontal="right" vertical="center" shrinkToFit="1"/>
    </xf>
    <xf numFmtId="180" fontId="1" fillId="0" borderId="157" xfId="12" applyNumberFormat="1" applyFont="1" applyFill="1" applyBorder="1" applyAlignment="1" applyProtection="1">
      <alignment horizontal="right" vertical="center" shrinkToFit="1"/>
    </xf>
    <xf numFmtId="180" fontId="1" fillId="0" borderId="133" xfId="12" applyNumberFormat="1" applyFont="1" applyFill="1" applyBorder="1" applyAlignment="1" applyProtection="1">
      <alignment horizontal="right" vertical="center" shrinkToFit="1"/>
    </xf>
    <xf numFmtId="180" fontId="1" fillId="0" borderId="27" xfId="12" applyNumberFormat="1" applyFont="1" applyFill="1" applyBorder="1" applyAlignment="1" applyProtection="1">
      <alignment horizontal="right" vertical="center" shrinkToFit="1"/>
    </xf>
    <xf numFmtId="180" fontId="1" fillId="3" borderId="25" xfId="12" applyNumberFormat="1" applyFont="1" applyFill="1" applyBorder="1" applyAlignment="1" applyProtection="1">
      <alignment horizontal="right" vertical="center" shrinkToFit="1"/>
    </xf>
    <xf numFmtId="180" fontId="1" fillId="3" borderId="26" xfId="12" applyNumberFormat="1" applyFont="1" applyFill="1" applyBorder="1" applyAlignment="1" applyProtection="1">
      <alignment horizontal="right" vertical="center" shrinkToFit="1"/>
    </xf>
    <xf numFmtId="180" fontId="1" fillId="3" borderId="52" xfId="12" applyNumberFormat="1" applyFont="1" applyFill="1" applyBorder="1" applyAlignment="1" applyProtection="1">
      <alignment horizontal="right" vertical="center" shrinkToFit="1"/>
    </xf>
    <xf numFmtId="180" fontId="1" fillId="0" borderId="114" xfId="12" applyNumberFormat="1" applyFont="1" applyFill="1" applyBorder="1" applyAlignment="1" applyProtection="1">
      <alignment horizontal="right" vertical="center" shrinkToFit="1"/>
    </xf>
    <xf numFmtId="180" fontId="1" fillId="0" borderId="115" xfId="12" applyNumberFormat="1" applyFont="1" applyFill="1" applyBorder="1" applyAlignment="1" applyProtection="1">
      <alignment horizontal="right" vertical="center" shrinkToFit="1"/>
    </xf>
    <xf numFmtId="180" fontId="1" fillId="0" borderId="154" xfId="12" applyNumberFormat="1" applyFont="1" applyFill="1" applyBorder="1" applyAlignment="1" applyProtection="1">
      <alignment horizontal="right" vertical="center" shrinkToFit="1"/>
    </xf>
    <xf numFmtId="3" fontId="1" fillId="0" borderId="155" xfId="12" applyNumberFormat="1" applyFont="1" applyFill="1" applyBorder="1" applyAlignment="1" applyProtection="1">
      <alignment horizontal="right" vertical="center" shrinkToFit="1"/>
    </xf>
    <xf numFmtId="3" fontId="1" fillId="0" borderId="115" xfId="12" applyNumberFormat="1" applyFont="1" applyFill="1" applyBorder="1" applyAlignment="1" applyProtection="1">
      <alignment horizontal="right" vertical="center" shrinkToFit="1"/>
    </xf>
    <xf numFmtId="3" fontId="1" fillId="0" borderId="156" xfId="12" applyNumberFormat="1" applyFont="1" applyFill="1" applyBorder="1" applyAlignment="1" applyProtection="1">
      <alignment horizontal="right" vertical="center" shrinkToFit="1"/>
    </xf>
    <xf numFmtId="180" fontId="1" fillId="3" borderId="133" xfId="12" applyNumberFormat="1" applyFont="1" applyFill="1" applyBorder="1" applyAlignment="1" applyProtection="1">
      <alignment horizontal="right" vertical="center" shrinkToFit="1"/>
    </xf>
    <xf numFmtId="180" fontId="1" fillId="0" borderId="153" xfId="12" applyNumberFormat="1" applyFont="1" applyFill="1" applyBorder="1" applyAlignment="1" applyProtection="1">
      <alignment horizontal="right" vertical="center" shrinkToFit="1"/>
    </xf>
    <xf numFmtId="38" fontId="1" fillId="0" borderId="151" xfId="12" applyFont="1" applyFill="1" applyBorder="1" applyAlignment="1" applyProtection="1">
      <alignment horizontal="right" vertical="center" shrinkToFit="1"/>
    </xf>
    <xf numFmtId="38" fontId="1" fillId="0" borderId="112" xfId="12" applyFont="1" applyFill="1" applyBorder="1" applyAlignment="1" applyProtection="1">
      <alignment horizontal="right" vertical="center" shrinkToFit="1"/>
    </xf>
    <xf numFmtId="0" fontId="36" fillId="0" borderId="0" xfId="10" applyFont="1" applyAlignment="1" applyProtection="1">
      <alignment horizontal="distributed" vertical="center"/>
    </xf>
    <xf numFmtId="38" fontId="1" fillId="0" borderId="117" xfId="12" applyFont="1" applyFill="1" applyBorder="1" applyAlignment="1" applyProtection="1">
      <alignment horizontal="right" vertical="center" shrinkToFit="1"/>
      <protection locked="0"/>
    </xf>
    <xf numFmtId="38" fontId="1" fillId="0" borderId="112" xfId="12" applyFont="1" applyFill="1" applyBorder="1" applyAlignment="1" applyProtection="1">
      <alignment horizontal="right" vertical="center" shrinkToFit="1"/>
      <protection locked="0"/>
    </xf>
    <xf numFmtId="38" fontId="1" fillId="0" borderId="150" xfId="12" applyFont="1" applyFill="1" applyBorder="1" applyAlignment="1" applyProtection="1">
      <alignment horizontal="right" vertical="center" shrinkToFit="1"/>
      <protection locked="0"/>
    </xf>
    <xf numFmtId="38" fontId="1" fillId="6" borderId="151" xfId="12" applyFont="1" applyFill="1" applyBorder="1" applyAlignment="1" applyProtection="1">
      <alignment horizontal="right" vertical="center" shrinkToFit="1"/>
      <protection locked="0"/>
    </xf>
    <xf numFmtId="38" fontId="1" fillId="6" borderId="112" xfId="12" applyFont="1" applyFill="1" applyBorder="1" applyAlignment="1" applyProtection="1">
      <alignment horizontal="right" vertical="center" shrinkToFit="1"/>
      <protection locked="0"/>
    </xf>
    <xf numFmtId="38" fontId="1" fillId="6" borderId="113" xfId="12" applyFont="1" applyFill="1" applyBorder="1" applyAlignment="1" applyProtection="1">
      <alignment horizontal="right" vertical="center" shrinkToFit="1"/>
      <protection locked="0"/>
    </xf>
    <xf numFmtId="38" fontId="1" fillId="6" borderId="152" xfId="12" applyFont="1" applyFill="1" applyBorder="1" applyAlignment="1" applyProtection="1">
      <alignment horizontal="right" vertical="center" shrinkToFit="1"/>
      <protection locked="0"/>
    </xf>
    <xf numFmtId="180" fontId="1" fillId="0" borderId="142" xfId="12" applyNumberFormat="1" applyFont="1" applyFill="1" applyBorder="1" applyAlignment="1" applyProtection="1">
      <alignment horizontal="right" vertical="center" shrinkToFit="1"/>
    </xf>
    <xf numFmtId="180" fontId="1" fillId="0" borderId="145" xfId="12" applyNumberFormat="1" applyFont="1" applyFill="1" applyBorder="1" applyAlignment="1" applyProtection="1">
      <alignment horizontal="right" vertical="center" shrinkToFit="1"/>
    </xf>
    <xf numFmtId="180" fontId="1" fillId="0" borderId="136" xfId="12" applyNumberFormat="1" applyFont="1" applyFill="1" applyBorder="1" applyAlignment="1" applyProtection="1">
      <alignment horizontal="right" vertical="center" shrinkToFit="1"/>
    </xf>
    <xf numFmtId="180" fontId="1" fillId="0" borderId="65" xfId="12" applyNumberFormat="1" applyFont="1" applyFill="1" applyBorder="1" applyAlignment="1" applyProtection="1">
      <alignment horizontal="right" vertical="center" shrinkToFit="1"/>
    </xf>
    <xf numFmtId="180" fontId="1" fillId="0" borderId="138" xfId="12" applyNumberFormat="1" applyFont="1" applyFill="1" applyBorder="1" applyAlignment="1" applyProtection="1">
      <alignment horizontal="right" vertical="center" shrinkToFit="1"/>
    </xf>
    <xf numFmtId="180" fontId="1" fillId="0" borderId="142" xfId="12" applyNumberFormat="1" applyFont="1" applyFill="1" applyBorder="1" applyAlignment="1" applyProtection="1">
      <alignment horizontal="right" vertical="center" shrinkToFit="1"/>
      <protection locked="0"/>
    </xf>
    <xf numFmtId="180" fontId="1" fillId="0" borderId="143" xfId="12" applyNumberFormat="1" applyFont="1" applyFill="1" applyBorder="1" applyAlignment="1" applyProtection="1">
      <alignment horizontal="right" vertical="center" shrinkToFit="1"/>
      <protection locked="0"/>
    </xf>
    <xf numFmtId="180" fontId="1" fillId="0" borderId="145" xfId="12" applyNumberFormat="1" applyFont="1" applyFill="1" applyBorder="1" applyAlignment="1" applyProtection="1">
      <alignment horizontal="right" vertical="center" shrinkToFit="1"/>
      <protection locked="0"/>
    </xf>
    <xf numFmtId="180" fontId="1" fillId="0" borderId="146" xfId="12" applyNumberFormat="1" applyFont="1" applyFill="1" applyBorder="1" applyAlignment="1" applyProtection="1">
      <alignment horizontal="right" vertical="center" shrinkToFit="1"/>
    </xf>
    <xf numFmtId="180" fontId="1" fillId="0" borderId="70" xfId="12" applyNumberFormat="1" applyFont="1" applyFill="1" applyBorder="1" applyAlignment="1" applyProtection="1">
      <alignment horizontal="right" vertical="center" shrinkToFit="1"/>
    </xf>
    <xf numFmtId="180" fontId="1" fillId="0" borderId="64" xfId="12" applyNumberFormat="1" applyFont="1" applyFill="1" applyBorder="1" applyAlignment="1" applyProtection="1">
      <alignment horizontal="right" vertical="center" shrinkToFit="1"/>
    </xf>
    <xf numFmtId="180" fontId="1" fillId="0" borderId="66" xfId="12" applyNumberFormat="1" applyFont="1" applyFill="1" applyBorder="1" applyAlignment="1" applyProtection="1">
      <alignment horizontal="right" vertical="center" shrinkToFit="1"/>
    </xf>
    <xf numFmtId="180" fontId="1" fillId="0" borderId="20" xfId="12" applyNumberFormat="1" applyFont="1" applyBorder="1" applyAlignment="1" applyProtection="1">
      <alignment horizontal="right" vertical="center" shrinkToFit="1"/>
    </xf>
    <xf numFmtId="180" fontId="1" fillId="0" borderId="21" xfId="12" applyNumberFormat="1" applyFont="1" applyBorder="1" applyAlignment="1" applyProtection="1">
      <alignment horizontal="right" vertical="center" shrinkToFit="1"/>
    </xf>
    <xf numFmtId="180" fontId="1" fillId="0" borderId="24" xfId="12" applyNumberFormat="1" applyFont="1" applyBorder="1" applyAlignment="1" applyProtection="1">
      <alignment horizontal="right" vertical="center" shrinkToFit="1"/>
    </xf>
    <xf numFmtId="180" fontId="1" fillId="0" borderId="130" xfId="12" applyNumberFormat="1" applyFont="1" applyBorder="1" applyAlignment="1" applyProtection="1">
      <alignment horizontal="right" vertical="center" shrinkToFit="1"/>
    </xf>
    <xf numFmtId="0" fontId="20" fillId="8" borderId="65" xfId="10" applyFont="1" applyFill="1" applyBorder="1" applyAlignment="1" applyProtection="1">
      <alignment horizontal="distributed" vertical="center"/>
    </xf>
    <xf numFmtId="38" fontId="1" fillId="0" borderId="64" xfId="12" applyFont="1" applyFill="1" applyBorder="1" applyAlignment="1" applyProtection="1">
      <alignment horizontal="right" vertical="center" shrinkToFit="1"/>
      <protection locked="0"/>
    </xf>
    <xf numFmtId="38" fontId="1" fillId="0" borderId="65" xfId="12" applyFont="1" applyFill="1" applyBorder="1" applyAlignment="1" applyProtection="1">
      <alignment horizontal="right" vertical="center" shrinkToFit="1"/>
      <protection locked="0"/>
    </xf>
    <xf numFmtId="38" fontId="1" fillId="0" borderId="66" xfId="12" applyFont="1" applyFill="1" applyBorder="1" applyAlignment="1" applyProtection="1">
      <alignment horizontal="right" vertical="center" shrinkToFit="1"/>
      <protection locked="0"/>
    </xf>
    <xf numFmtId="180" fontId="1" fillId="0" borderId="137" xfId="12" applyNumberFormat="1" applyFont="1" applyFill="1" applyBorder="1" applyAlignment="1" applyProtection="1">
      <alignment horizontal="right" vertical="center" shrinkToFit="1"/>
    </xf>
    <xf numFmtId="180" fontId="1" fillId="0" borderId="23" xfId="12" applyNumberFormat="1" applyFont="1" applyBorder="1" applyAlignment="1" applyProtection="1">
      <alignment horizontal="right" vertical="center" shrinkToFit="1"/>
    </xf>
    <xf numFmtId="180" fontId="1" fillId="0" borderId="20" xfId="12" applyNumberFormat="1" applyFont="1" applyFill="1" applyBorder="1" applyAlignment="1" applyProtection="1">
      <alignment horizontal="right" vertical="center" shrinkToFit="1"/>
    </xf>
    <xf numFmtId="180" fontId="1" fillId="0" borderId="21" xfId="12" applyNumberFormat="1" applyFont="1" applyFill="1" applyBorder="1" applyAlignment="1" applyProtection="1">
      <alignment horizontal="right" vertical="center" shrinkToFit="1"/>
    </xf>
    <xf numFmtId="180" fontId="1" fillId="0" borderId="20" xfId="12" applyNumberFormat="1" applyFont="1" applyFill="1" applyBorder="1" applyAlignment="1" applyProtection="1">
      <alignment horizontal="right" vertical="center" shrinkToFit="1"/>
      <protection locked="0"/>
    </xf>
    <xf numFmtId="180" fontId="1" fillId="0" borderId="21" xfId="12" applyNumberFormat="1" applyFont="1" applyFill="1" applyBorder="1" applyAlignment="1" applyProtection="1">
      <alignment horizontal="right" vertical="center" shrinkToFit="1"/>
      <protection locked="0"/>
    </xf>
    <xf numFmtId="180" fontId="1" fillId="0" borderId="23" xfId="12" applyNumberFormat="1" applyFont="1" applyFill="1" applyBorder="1" applyAlignment="1" applyProtection="1">
      <alignment horizontal="right" vertical="center" shrinkToFit="1"/>
      <protection locked="0"/>
    </xf>
    <xf numFmtId="180" fontId="1" fillId="0" borderId="129" xfId="12" applyNumberFormat="1" applyFont="1" applyBorder="1" applyAlignment="1" applyProtection="1">
      <alignment horizontal="right" vertical="center" shrinkToFit="1"/>
    </xf>
    <xf numFmtId="180" fontId="1" fillId="0" borderId="26" xfId="12" applyNumberFormat="1" applyFont="1" applyFill="1" applyBorder="1" applyAlignment="1" applyProtection="1">
      <alignment vertical="center" shrinkToFit="1"/>
    </xf>
    <xf numFmtId="180" fontId="1" fillId="0" borderId="52" xfId="12" applyNumberFormat="1" applyFont="1" applyFill="1" applyBorder="1" applyAlignment="1" applyProtection="1">
      <alignment vertical="center" shrinkToFit="1"/>
    </xf>
    <xf numFmtId="180" fontId="1" fillId="0" borderId="53" xfId="12" applyNumberFormat="1" applyFont="1" applyFill="1" applyBorder="1" applyAlignment="1" applyProtection="1">
      <alignment vertical="center" shrinkToFit="1"/>
    </xf>
    <xf numFmtId="180" fontId="1" fillId="0" borderId="25" xfId="12" applyNumberFormat="1" applyFont="1" applyFill="1" applyBorder="1" applyAlignment="1" applyProtection="1">
      <alignment vertical="center" shrinkToFit="1"/>
    </xf>
    <xf numFmtId="180" fontId="1" fillId="0" borderId="27" xfId="12" applyNumberFormat="1" applyFont="1" applyFill="1" applyBorder="1" applyAlignment="1" applyProtection="1">
      <alignment vertical="center" shrinkToFit="1"/>
    </xf>
    <xf numFmtId="180" fontId="1" fillId="0" borderId="134" xfId="12" applyNumberFormat="1" applyFont="1" applyFill="1" applyBorder="1" applyAlignment="1" applyProtection="1">
      <alignment vertical="center" shrinkToFit="1"/>
    </xf>
    <xf numFmtId="180" fontId="1" fillId="0" borderId="25" xfId="12" applyNumberFormat="1" applyFont="1" applyFill="1" applyBorder="1" applyAlignment="1" applyProtection="1">
      <alignment vertical="center" shrinkToFit="1"/>
      <protection locked="0"/>
    </xf>
    <xf numFmtId="180" fontId="1" fillId="0" borderId="26" xfId="12" applyNumberFormat="1" applyFont="1" applyFill="1" applyBorder="1" applyAlignment="1" applyProtection="1">
      <alignment vertical="center" shrinkToFit="1"/>
      <protection locked="0"/>
    </xf>
    <xf numFmtId="180" fontId="1" fillId="0" borderId="52" xfId="12" applyNumberFormat="1" applyFont="1" applyFill="1" applyBorder="1" applyAlignment="1" applyProtection="1">
      <alignment vertical="center" shrinkToFit="1"/>
      <protection locked="0"/>
    </xf>
    <xf numFmtId="180" fontId="1" fillId="0" borderId="133" xfId="12" applyNumberFormat="1" applyFont="1" applyFill="1" applyBorder="1" applyAlignment="1" applyProtection="1">
      <alignment vertical="center" shrinkToFit="1"/>
    </xf>
    <xf numFmtId="180" fontId="1" fillId="0" borderId="1" xfId="12" applyNumberFormat="1" applyFont="1" applyFill="1" applyBorder="1" applyAlignment="1" applyProtection="1">
      <alignment horizontal="right" vertical="center" shrinkToFit="1"/>
    </xf>
    <xf numFmtId="180" fontId="1" fillId="0" borderId="16" xfId="12" applyNumberFormat="1" applyFont="1" applyFill="1" applyBorder="1" applyAlignment="1" applyProtection="1">
      <alignment horizontal="right" vertical="center" shrinkToFit="1"/>
    </xf>
    <xf numFmtId="180" fontId="1" fillId="0" borderId="24" xfId="12" applyNumberFormat="1" applyFont="1" applyFill="1" applyBorder="1" applyAlignment="1" applyProtection="1">
      <alignment horizontal="right" vertical="center" shrinkToFit="1"/>
    </xf>
    <xf numFmtId="180" fontId="1" fillId="0" borderId="130" xfId="12" applyNumberFormat="1" applyFont="1" applyFill="1" applyBorder="1" applyAlignment="1" applyProtection="1">
      <alignment horizontal="right" vertical="center" shrinkToFit="1"/>
    </xf>
    <xf numFmtId="180" fontId="1" fillId="0" borderId="19" xfId="12" applyNumberFormat="1" applyFont="1" applyFill="1" applyBorder="1" applyAlignment="1" applyProtection="1">
      <alignment horizontal="right" vertical="center" shrinkToFit="1"/>
    </xf>
    <xf numFmtId="180" fontId="1" fillId="0" borderId="127" xfId="12" applyNumberFormat="1" applyFont="1" applyFill="1" applyBorder="1" applyAlignment="1" applyProtection="1">
      <alignment horizontal="right" vertical="center" shrinkToFit="1"/>
    </xf>
    <xf numFmtId="180" fontId="1" fillId="0" borderId="23" xfId="12" applyNumberFormat="1" applyFont="1" applyFill="1" applyBorder="1" applyAlignment="1" applyProtection="1">
      <alignment horizontal="right" vertical="center" shrinkToFit="1"/>
    </xf>
    <xf numFmtId="180" fontId="1" fillId="0" borderId="18" xfId="12" applyNumberFormat="1" applyFont="1" applyFill="1" applyBorder="1" applyAlignment="1" applyProtection="1">
      <alignment horizontal="right" vertical="center" shrinkToFit="1"/>
    </xf>
    <xf numFmtId="0" fontId="20" fillId="8" borderId="1" xfId="10" applyFont="1" applyFill="1" applyBorder="1" applyAlignment="1" applyProtection="1">
      <alignment horizontal="distributed" vertical="center"/>
    </xf>
    <xf numFmtId="180" fontId="1" fillId="0" borderId="16" xfId="12" applyNumberFormat="1" applyFont="1" applyFill="1" applyBorder="1" applyAlignment="1" applyProtection="1">
      <alignment horizontal="right" vertical="center" shrinkToFit="1"/>
      <protection locked="0"/>
    </xf>
    <xf numFmtId="180" fontId="1" fillId="0" borderId="1" xfId="12" applyNumberFormat="1" applyFont="1" applyFill="1" applyBorder="1" applyAlignment="1" applyProtection="1">
      <alignment horizontal="right" vertical="center" shrinkToFit="1"/>
      <protection locked="0"/>
    </xf>
    <xf numFmtId="180" fontId="1" fillId="0" borderId="18" xfId="12" applyNumberFormat="1" applyFont="1" applyFill="1" applyBorder="1" applyAlignment="1" applyProtection="1">
      <alignment horizontal="right" vertical="center" shrinkToFit="1"/>
      <protection locked="0"/>
    </xf>
    <xf numFmtId="180" fontId="1" fillId="0" borderId="129" xfId="12" applyNumberFormat="1" applyFont="1" applyFill="1" applyBorder="1" applyAlignment="1" applyProtection="1">
      <alignment horizontal="right" vertical="center" shrinkToFit="1"/>
    </xf>
    <xf numFmtId="180" fontId="1" fillId="0" borderId="126" xfId="12" applyNumberFormat="1" applyFont="1" applyFill="1" applyBorder="1" applyAlignment="1" applyProtection="1">
      <alignment horizontal="right" vertical="center" shrinkToFit="1"/>
    </xf>
    <xf numFmtId="0" fontId="20" fillId="8" borderId="26" xfId="10" applyFont="1" applyFill="1" applyBorder="1" applyAlignment="1" applyProtection="1">
      <alignment horizontal="right" vertical="center"/>
    </xf>
    <xf numFmtId="38" fontId="0" fillId="6" borderId="53" xfId="12" applyFont="1" applyFill="1" applyBorder="1" applyAlignment="1" applyProtection="1">
      <alignment horizontal="right" vertical="center" shrinkToFit="1"/>
      <protection locked="0"/>
    </xf>
    <xf numFmtId="178" fontId="1" fillId="0" borderId="24" xfId="13" applyNumberFormat="1" applyFont="1" applyFill="1" applyBorder="1" applyAlignment="1" applyProtection="1">
      <alignment horizontal="right" vertical="center" shrinkToFit="1"/>
    </xf>
    <xf numFmtId="178" fontId="1" fillId="0" borderId="21" xfId="13" applyNumberFormat="1" applyFont="1" applyFill="1" applyBorder="1" applyAlignment="1" applyProtection="1">
      <alignment horizontal="right" vertical="center" shrinkToFit="1"/>
    </xf>
    <xf numFmtId="178" fontId="1" fillId="0" borderId="130" xfId="13" applyNumberFormat="1" applyFont="1" applyFill="1" applyBorder="1" applyAlignment="1" applyProtection="1">
      <alignment horizontal="right" vertical="center" shrinkToFit="1"/>
    </xf>
    <xf numFmtId="178" fontId="1" fillId="0" borderId="19" xfId="13" applyNumberFormat="1" applyFont="1" applyFill="1" applyBorder="1" applyAlignment="1" applyProtection="1">
      <alignment horizontal="right" vertical="center" shrinkToFit="1"/>
    </xf>
    <xf numFmtId="178" fontId="1" fillId="0" borderId="1" xfId="13" applyNumberFormat="1" applyFont="1" applyFill="1" applyBorder="1" applyAlignment="1" applyProtection="1">
      <alignment horizontal="right" vertical="center" shrinkToFit="1"/>
    </xf>
    <xf numFmtId="178" fontId="1" fillId="0" borderId="127" xfId="13" applyNumberFormat="1" applyFont="1" applyFill="1" applyBorder="1" applyAlignment="1" applyProtection="1">
      <alignment horizontal="right" vertical="center" shrinkToFit="1"/>
    </xf>
    <xf numFmtId="38" fontId="1" fillId="0" borderId="20" xfId="12" applyFont="1" applyFill="1" applyBorder="1" applyAlignment="1" applyProtection="1">
      <alignment horizontal="right" vertical="center" shrinkToFit="1"/>
      <protection locked="0"/>
    </xf>
    <xf numFmtId="38" fontId="1" fillId="0" borderId="21" xfId="12" applyFont="1" applyFill="1" applyBorder="1" applyAlignment="1" applyProtection="1">
      <alignment horizontal="right" vertical="center" shrinkToFit="1"/>
      <protection locked="0"/>
    </xf>
    <xf numFmtId="38" fontId="1" fillId="0" borderId="16" xfId="12" applyFont="1" applyFill="1" applyBorder="1" applyAlignment="1" applyProtection="1">
      <alignment horizontal="right" vertical="center" shrinkToFit="1"/>
      <protection locked="0"/>
    </xf>
    <xf numFmtId="38" fontId="1" fillId="0" borderId="1" xfId="12" applyFont="1" applyFill="1" applyBorder="1" applyAlignment="1" applyProtection="1">
      <alignment horizontal="right" vertical="center" shrinkToFit="1"/>
      <protection locked="0"/>
    </xf>
    <xf numFmtId="180" fontId="1" fillId="0" borderId="22" xfId="12" applyNumberFormat="1" applyFont="1" applyFill="1" applyBorder="1" applyAlignment="1" applyProtection="1">
      <alignment horizontal="right" vertical="center" shrinkToFit="1"/>
    </xf>
    <xf numFmtId="180" fontId="1" fillId="0" borderId="17" xfId="12" applyNumberFormat="1" applyFont="1" applyFill="1" applyBorder="1" applyAlignment="1" applyProtection="1">
      <alignment horizontal="right" vertical="center" shrinkToFit="1"/>
    </xf>
    <xf numFmtId="38" fontId="1" fillId="0" borderId="23" xfId="12" applyFont="1" applyFill="1" applyBorder="1" applyAlignment="1" applyProtection="1">
      <alignment horizontal="right" vertical="center" shrinkToFit="1"/>
      <protection locked="0"/>
    </xf>
    <xf numFmtId="38" fontId="1" fillId="0" borderId="18" xfId="12" applyFont="1" applyFill="1" applyBorder="1" applyAlignment="1" applyProtection="1">
      <alignment horizontal="right" vertical="center" shrinkToFit="1"/>
      <protection locked="0"/>
    </xf>
    <xf numFmtId="178" fontId="1" fillId="0" borderId="20" xfId="13" applyNumberFormat="1" applyFont="1" applyFill="1" applyBorder="1" applyAlignment="1" applyProtection="1">
      <alignment horizontal="right" vertical="center" shrinkToFit="1"/>
    </xf>
    <xf numFmtId="178" fontId="1" fillId="0" borderId="16" xfId="13" applyNumberFormat="1" applyFont="1" applyFill="1" applyBorder="1" applyAlignment="1" applyProtection="1">
      <alignment horizontal="right" vertical="center" shrinkToFit="1"/>
    </xf>
    <xf numFmtId="178" fontId="1" fillId="0" borderId="22" xfId="13" applyNumberFormat="1" applyFont="1" applyFill="1" applyBorder="1" applyAlignment="1" applyProtection="1">
      <alignment horizontal="right" vertical="center" shrinkToFit="1"/>
    </xf>
    <xf numFmtId="178" fontId="1" fillId="0" borderId="17" xfId="13" applyNumberFormat="1" applyFont="1" applyFill="1" applyBorder="1" applyAlignment="1" applyProtection="1">
      <alignment horizontal="right" vertical="center" shrinkToFit="1"/>
    </xf>
    <xf numFmtId="0" fontId="34" fillId="8" borderId="21" xfId="11" applyFont="1" applyFill="1" applyBorder="1" applyAlignment="1" applyProtection="1">
      <alignment horizontal="distributed" vertical="center"/>
    </xf>
    <xf numFmtId="0" fontId="34" fillId="8" borderId="1" xfId="11" applyFont="1" applyFill="1" applyBorder="1" applyAlignment="1" applyProtection="1">
      <alignment horizontal="distributed" vertical="center"/>
    </xf>
    <xf numFmtId="178" fontId="1" fillId="0" borderId="20" xfId="13" applyNumberFormat="1" applyFont="1" applyFill="1" applyBorder="1" applyAlignment="1" applyProtection="1">
      <alignment horizontal="right" vertical="center" shrinkToFit="1"/>
      <protection locked="0"/>
    </xf>
    <xf numFmtId="178" fontId="1" fillId="0" borderId="21" xfId="13" applyNumberFormat="1" applyFont="1" applyFill="1" applyBorder="1" applyAlignment="1" applyProtection="1">
      <alignment horizontal="right" vertical="center" shrinkToFit="1"/>
      <protection locked="0"/>
    </xf>
    <xf numFmtId="178" fontId="1" fillId="0" borderId="16" xfId="13" applyNumberFormat="1" applyFont="1" applyFill="1" applyBorder="1" applyAlignment="1" applyProtection="1">
      <alignment horizontal="right" vertical="center" shrinkToFit="1"/>
      <protection locked="0"/>
    </xf>
    <xf numFmtId="178" fontId="1" fillId="0" borderId="1" xfId="13" applyNumberFormat="1" applyFont="1" applyFill="1" applyBorder="1" applyAlignment="1" applyProtection="1">
      <alignment horizontal="right" vertical="center" shrinkToFit="1"/>
      <protection locked="0"/>
    </xf>
    <xf numFmtId="178" fontId="1" fillId="0" borderId="23" xfId="13" applyNumberFormat="1" applyFont="1" applyFill="1" applyBorder="1" applyAlignment="1" applyProtection="1">
      <alignment horizontal="right" vertical="center" shrinkToFit="1"/>
      <protection locked="0"/>
    </xf>
    <xf numFmtId="178" fontId="1" fillId="0" borderId="18" xfId="13" applyNumberFormat="1" applyFont="1" applyFill="1" applyBorder="1" applyAlignment="1" applyProtection="1">
      <alignment horizontal="right" vertical="center" shrinkToFit="1"/>
      <protection locked="0"/>
    </xf>
    <xf numFmtId="178" fontId="1" fillId="0" borderId="129" xfId="13" applyNumberFormat="1" applyFont="1" applyFill="1" applyBorder="1" applyAlignment="1" applyProtection="1">
      <alignment horizontal="right" vertical="center" shrinkToFit="1"/>
    </xf>
    <xf numFmtId="178" fontId="1" fillId="0" borderId="23" xfId="13" applyNumberFormat="1" applyFont="1" applyFill="1" applyBorder="1" applyAlignment="1" applyProtection="1">
      <alignment horizontal="right" vertical="center" shrinkToFit="1"/>
    </xf>
    <xf numFmtId="178" fontId="1" fillId="0" borderId="126" xfId="13" applyNumberFormat="1" applyFont="1" applyFill="1" applyBorder="1" applyAlignment="1" applyProtection="1">
      <alignment horizontal="right" vertical="center" shrinkToFit="1"/>
    </xf>
    <xf numFmtId="178" fontId="1" fillId="0" borderId="18" xfId="13" applyNumberFormat="1" applyFont="1" applyFill="1" applyBorder="1" applyAlignment="1" applyProtection="1">
      <alignment horizontal="right" vertical="center" shrinkToFit="1"/>
    </xf>
    <xf numFmtId="0" fontId="20" fillId="8" borderId="0" xfId="10" applyFont="1" applyFill="1" applyBorder="1" applyAlignment="1" applyProtection="1">
      <alignment horizontal="distributed" vertical="center"/>
    </xf>
    <xf numFmtId="180" fontId="1" fillId="0" borderId="15" xfId="12" applyNumberFormat="1" applyFont="1" applyFill="1" applyBorder="1" applyAlignment="1" applyProtection="1">
      <alignment horizontal="right" vertical="center"/>
    </xf>
    <xf numFmtId="180" fontId="1" fillId="0" borderId="4" xfId="12" applyNumberFormat="1" applyFont="1" applyFill="1" applyBorder="1" applyAlignment="1" applyProtection="1">
      <alignment horizontal="right" vertical="center"/>
    </xf>
    <xf numFmtId="180" fontId="1" fillId="0" borderId="14" xfId="12" applyNumberFormat="1" applyFont="1" applyFill="1" applyBorder="1" applyAlignment="1" applyProtection="1">
      <alignment horizontal="right" vertical="center"/>
    </xf>
    <xf numFmtId="180" fontId="1" fillId="0" borderId="19" xfId="12" applyNumberFormat="1" applyFont="1" applyFill="1" applyBorder="1" applyAlignment="1" applyProtection="1">
      <alignment horizontal="right" vertical="center"/>
    </xf>
    <xf numFmtId="180" fontId="1" fillId="0" borderId="1" xfId="12" applyNumberFormat="1" applyFont="1" applyFill="1" applyBorder="1" applyAlignment="1" applyProtection="1">
      <alignment horizontal="right" vertical="center"/>
    </xf>
    <xf numFmtId="180" fontId="1" fillId="0" borderId="18" xfId="12" applyNumberFormat="1" applyFont="1" applyFill="1" applyBorder="1" applyAlignment="1" applyProtection="1">
      <alignment horizontal="right" vertical="center"/>
    </xf>
    <xf numFmtId="180" fontId="1" fillId="0" borderId="5" xfId="12" applyNumberFormat="1" applyFont="1" applyFill="1" applyBorder="1" applyAlignment="1" applyProtection="1">
      <alignment horizontal="right" vertical="center"/>
    </xf>
    <xf numFmtId="180" fontId="1" fillId="0" borderId="17" xfId="12" applyNumberFormat="1" applyFont="1" applyFill="1" applyBorder="1" applyAlignment="1" applyProtection="1">
      <alignment horizontal="right" vertical="center"/>
    </xf>
    <xf numFmtId="180" fontId="1" fillId="0" borderId="124" xfId="12" applyNumberFormat="1" applyFont="1" applyFill="1" applyBorder="1" applyAlignment="1" applyProtection="1">
      <alignment horizontal="right" vertical="center"/>
    </xf>
    <xf numFmtId="180" fontId="1" fillId="0" borderId="127" xfId="12" applyNumberFormat="1" applyFont="1" applyFill="1" applyBorder="1" applyAlignment="1" applyProtection="1">
      <alignment horizontal="right" vertical="center"/>
    </xf>
    <xf numFmtId="180" fontId="1" fillId="0" borderId="123" xfId="12" applyNumberFormat="1" applyFont="1" applyFill="1" applyBorder="1" applyAlignment="1" applyProtection="1">
      <alignment horizontal="right" vertical="center"/>
    </xf>
    <xf numFmtId="180" fontId="1" fillId="0" borderId="126" xfId="12" applyNumberFormat="1" applyFont="1" applyFill="1" applyBorder="1" applyAlignment="1" applyProtection="1">
      <alignment horizontal="right" vertical="center"/>
    </xf>
    <xf numFmtId="0" fontId="20" fillId="7" borderId="49" xfId="10" applyFont="1" applyFill="1" applyBorder="1" applyAlignment="1" applyProtection="1">
      <alignment horizontal="center" vertical="center"/>
    </xf>
    <xf numFmtId="0" fontId="20" fillId="7" borderId="39" xfId="10" applyFont="1" applyFill="1" applyBorder="1" applyAlignment="1" applyProtection="1">
      <alignment horizontal="center" vertical="center"/>
    </xf>
    <xf numFmtId="0" fontId="1" fillId="7" borderId="38" xfId="10" applyFont="1" applyFill="1" applyBorder="1" applyAlignment="1" applyProtection="1">
      <alignment horizontal="center" vertical="center"/>
    </xf>
    <xf numFmtId="0" fontId="20" fillId="7" borderId="48" xfId="10" applyFont="1" applyFill="1" applyBorder="1" applyAlignment="1" applyProtection="1">
      <alignment horizontal="center" vertical="center"/>
    </xf>
    <xf numFmtId="0" fontId="20" fillId="7" borderId="121" xfId="10" applyFont="1" applyFill="1" applyBorder="1" applyAlignment="1" applyProtection="1">
      <alignment horizontal="center" vertical="center"/>
    </xf>
    <xf numFmtId="0" fontId="20" fillId="8" borderId="4" xfId="10" applyFont="1" applyFill="1" applyBorder="1" applyAlignment="1" applyProtection="1">
      <alignment horizontal="distributed" vertical="center"/>
    </xf>
    <xf numFmtId="38" fontId="1" fillId="0" borderId="3" xfId="12" applyFont="1" applyFill="1" applyBorder="1" applyAlignment="1" applyProtection="1">
      <alignment horizontal="right" vertical="center"/>
      <protection locked="0"/>
    </xf>
    <xf numFmtId="38" fontId="1" fillId="0" borderId="4" xfId="12" applyFont="1" applyFill="1" applyBorder="1" applyAlignment="1" applyProtection="1">
      <alignment horizontal="right" vertical="center"/>
      <protection locked="0"/>
    </xf>
    <xf numFmtId="38" fontId="1" fillId="0" borderId="16" xfId="12" applyFont="1" applyFill="1" applyBorder="1" applyAlignment="1" applyProtection="1">
      <alignment horizontal="right" vertical="center"/>
      <protection locked="0"/>
    </xf>
    <xf numFmtId="38" fontId="1" fillId="0" borderId="1" xfId="12" applyFont="1" applyFill="1" applyBorder="1" applyAlignment="1" applyProtection="1">
      <alignment horizontal="right" vertical="center"/>
      <protection locked="0"/>
    </xf>
    <xf numFmtId="0" fontId="20" fillId="7" borderId="112" xfId="10" applyFont="1" applyFill="1" applyBorder="1" applyAlignment="1" applyProtection="1">
      <alignment horizontal="center" vertical="center"/>
    </xf>
    <xf numFmtId="0" fontId="20" fillId="7" borderId="117" xfId="10" applyFont="1" applyFill="1" applyBorder="1" applyAlignment="1" applyProtection="1">
      <alignment horizontal="center" vertical="center"/>
    </xf>
    <xf numFmtId="0" fontId="20" fillId="7" borderId="40" xfId="10" applyFont="1" applyFill="1" applyBorder="1" applyAlignment="1" applyProtection="1">
      <alignment horizontal="center" vertical="center"/>
    </xf>
    <xf numFmtId="0" fontId="20" fillId="7" borderId="120" xfId="10" applyFont="1" applyFill="1" applyBorder="1" applyAlignment="1" applyProtection="1">
      <alignment horizontal="center" vertical="center"/>
    </xf>
    <xf numFmtId="0" fontId="32" fillId="7" borderId="112" xfId="11" applyFont="1" applyFill="1" applyBorder="1" applyAlignment="1" applyProtection="1">
      <alignment horizontal="center" vertical="center"/>
    </xf>
    <xf numFmtId="0" fontId="34" fillId="7" borderId="2" xfId="11" applyFont="1" applyFill="1" applyBorder="1" applyAlignment="1" applyProtection="1">
      <alignment horizontal="center" vertical="center"/>
    </xf>
    <xf numFmtId="0" fontId="20" fillId="7" borderId="114" xfId="10" applyFont="1" applyFill="1" applyBorder="1" applyAlignment="1" applyProtection="1">
      <alignment horizontal="center" vertical="center"/>
    </xf>
    <xf numFmtId="0" fontId="20" fillId="7" borderId="115" xfId="10" applyFont="1" applyFill="1" applyBorder="1" applyAlignment="1" applyProtection="1">
      <alignment horizontal="center" vertical="center"/>
    </xf>
    <xf numFmtId="0" fontId="20" fillId="7" borderId="116" xfId="10" applyFont="1" applyFill="1" applyBorder="1" applyAlignment="1" applyProtection="1">
      <alignment horizontal="center" vertical="center"/>
    </xf>
    <xf numFmtId="0" fontId="27" fillId="6" borderId="107" xfId="10" applyFont="1" applyFill="1" applyBorder="1" applyAlignment="1" applyProtection="1">
      <alignment horizontal="center" vertical="center"/>
      <protection locked="0"/>
    </xf>
    <xf numFmtId="0" fontId="27" fillId="6" borderId="0" xfId="10" applyFont="1" applyFill="1" applyBorder="1" applyAlignment="1" applyProtection="1">
      <alignment horizontal="center" vertical="center"/>
      <protection locked="0"/>
    </xf>
    <xf numFmtId="0" fontId="27" fillId="6" borderId="108" xfId="10" applyFont="1" applyFill="1" applyBorder="1" applyAlignment="1" applyProtection="1">
      <alignment horizontal="center" vertical="center"/>
      <protection locked="0"/>
    </xf>
    <xf numFmtId="0" fontId="27" fillId="6" borderId="109" xfId="10" applyFont="1" applyFill="1" applyBorder="1" applyAlignment="1" applyProtection="1">
      <alignment horizontal="center" vertical="center"/>
      <protection locked="0"/>
    </xf>
    <xf numFmtId="0" fontId="1" fillId="0" borderId="0" xfId="10" applyFont="1" applyBorder="1" applyAlignment="1" applyProtection="1">
      <alignment horizontal="left" vertical="center"/>
    </xf>
    <xf numFmtId="0" fontId="20" fillId="6" borderId="0" xfId="10" applyFont="1" applyFill="1" applyBorder="1" applyAlignment="1" applyProtection="1">
      <alignment horizontal="center" vertical="center"/>
      <protection locked="0"/>
    </xf>
    <xf numFmtId="0" fontId="26" fillId="6" borderId="0" xfId="10" applyFont="1" applyFill="1" applyAlignment="1" applyProtection="1">
      <alignment horizontal="center" vertical="center"/>
      <protection locked="0"/>
    </xf>
    <xf numFmtId="0" fontId="26" fillId="0" borderId="0" xfId="10" applyFont="1" applyAlignment="1" applyProtection="1">
      <alignment horizontal="right" vertical="center"/>
    </xf>
    <xf numFmtId="0" fontId="23" fillId="0" borderId="0" xfId="10" applyFont="1" applyAlignment="1" applyProtection="1">
      <alignment horizontal="center" vertical="center"/>
    </xf>
    <xf numFmtId="0" fontId="24" fillId="0" borderId="0" xfId="10" applyFont="1" applyAlignment="1" applyProtection="1">
      <alignment horizontal="center" vertical="center"/>
    </xf>
    <xf numFmtId="0" fontId="27" fillId="6" borderId="104" xfId="10" applyFont="1" applyFill="1" applyBorder="1" applyAlignment="1" applyProtection="1">
      <alignment horizontal="center" vertical="center"/>
      <protection locked="0"/>
    </xf>
    <xf numFmtId="0" fontId="27" fillId="6" borderId="105" xfId="10" applyFont="1" applyFill="1" applyBorder="1" applyAlignment="1" applyProtection="1">
      <alignment horizontal="center" vertical="center"/>
      <protection locked="0"/>
    </xf>
    <xf numFmtId="0" fontId="29" fillId="6" borderId="74" xfId="10" applyFont="1" applyFill="1" applyBorder="1" applyAlignment="1" applyProtection="1">
      <alignment horizontal="center" vertical="center"/>
    </xf>
    <xf numFmtId="0" fontId="29" fillId="6" borderId="76" xfId="10" applyFont="1" applyFill="1" applyBorder="1" applyAlignment="1" applyProtection="1">
      <alignment horizontal="center" vertical="center"/>
    </xf>
    <xf numFmtId="179" fontId="26" fillId="0" borderId="0" xfId="10" applyNumberFormat="1" applyFont="1" applyFill="1" applyAlignment="1" applyProtection="1">
      <alignment horizontal="center" vertical="center" shrinkToFit="1"/>
    </xf>
    <xf numFmtId="180" fontId="26" fillId="0" borderId="0" xfId="10" applyNumberFormat="1" applyFont="1" applyFill="1" applyAlignment="1" applyProtection="1">
      <alignment horizontal="center" vertical="center" shrinkToFit="1"/>
    </xf>
    <xf numFmtId="0" fontId="26" fillId="0" borderId="0" xfId="10" applyFont="1" applyFill="1" applyAlignment="1" applyProtection="1">
      <alignment horizontal="center" vertical="center" shrinkToFit="1"/>
    </xf>
    <xf numFmtId="0" fontId="26" fillId="0" borderId="0" xfId="10" applyFont="1" applyAlignment="1" applyProtection="1">
      <alignment horizontal="center" vertical="center"/>
    </xf>
    <xf numFmtId="0" fontId="25" fillId="2" borderId="3" xfId="10" applyFont="1" applyFill="1" applyBorder="1" applyAlignment="1" applyProtection="1">
      <alignment horizontal="left" vertical="top" wrapText="1"/>
      <protection locked="0"/>
    </xf>
    <xf numFmtId="0" fontId="25" fillId="2" borderId="4" xfId="10" applyFont="1" applyFill="1" applyBorder="1" applyAlignment="1" applyProtection="1">
      <alignment horizontal="left" vertical="top" wrapText="1"/>
      <protection locked="0"/>
    </xf>
    <xf numFmtId="0" fontId="25" fillId="2" borderId="31" xfId="10" applyFont="1" applyFill="1" applyBorder="1" applyAlignment="1" applyProtection="1">
      <alignment horizontal="left" vertical="top" wrapText="1"/>
      <protection locked="0"/>
    </xf>
    <xf numFmtId="0" fontId="25" fillId="2" borderId="0" xfId="10" applyFont="1" applyFill="1" applyBorder="1" applyAlignment="1" applyProtection="1">
      <alignment horizontal="left" vertical="top" wrapText="1"/>
      <protection locked="0"/>
    </xf>
    <xf numFmtId="0" fontId="25" fillId="2" borderId="9" xfId="10" applyFont="1" applyFill="1" applyBorder="1" applyAlignment="1" applyProtection="1">
      <alignment horizontal="left" vertical="top" wrapText="1"/>
      <protection locked="0"/>
    </xf>
    <xf numFmtId="0" fontId="25" fillId="2" borderId="2" xfId="10" applyFont="1" applyFill="1" applyBorder="1" applyAlignment="1" applyProtection="1">
      <alignment horizontal="left" vertical="top" wrapText="1"/>
      <protection locked="0"/>
    </xf>
    <xf numFmtId="0" fontId="25" fillId="2" borderId="123" xfId="10" applyFont="1" applyFill="1" applyBorder="1" applyAlignment="1" applyProtection="1">
      <alignment horizontal="left" vertical="top" wrapText="1"/>
      <protection locked="0"/>
    </xf>
    <xf numFmtId="0" fontId="25" fillId="2" borderId="173" xfId="10" applyFont="1" applyFill="1" applyBorder="1" applyAlignment="1" applyProtection="1">
      <alignment horizontal="left" vertical="top" wrapText="1"/>
      <protection locked="0"/>
    </xf>
    <xf numFmtId="0" fontId="25" fillId="2" borderId="176" xfId="10" applyFont="1" applyFill="1" applyBorder="1" applyAlignment="1" applyProtection="1">
      <alignment horizontal="left" vertical="top" wrapText="1"/>
      <protection locked="0"/>
    </xf>
    <xf numFmtId="0" fontId="25" fillId="2" borderId="175" xfId="10" applyFont="1" applyFill="1" applyBorder="1" applyAlignment="1" applyProtection="1">
      <alignment horizontal="left" vertical="top" wrapText="1"/>
      <protection locked="0"/>
    </xf>
    <xf numFmtId="0" fontId="25" fillId="2" borderId="177" xfId="10" applyFont="1" applyFill="1" applyBorder="1" applyAlignment="1" applyProtection="1">
      <alignment horizontal="left" vertical="top" wrapText="1"/>
      <protection locked="0"/>
    </xf>
    <xf numFmtId="0" fontId="25" fillId="2" borderId="174" xfId="10" applyFont="1" applyFill="1" applyBorder="1" applyAlignment="1" applyProtection="1">
      <alignment horizontal="left" vertical="top" wrapText="1"/>
      <protection locked="0"/>
    </xf>
    <xf numFmtId="0" fontId="25" fillId="2" borderId="5" xfId="10" applyFont="1" applyFill="1" applyBorder="1" applyAlignment="1" applyProtection="1">
      <alignment horizontal="left" vertical="top" wrapText="1"/>
      <protection locked="0"/>
    </xf>
    <xf numFmtId="0" fontId="25" fillId="2" borderId="32" xfId="10" applyFont="1" applyFill="1" applyBorder="1" applyAlignment="1" applyProtection="1">
      <alignment horizontal="left" vertical="top" wrapText="1"/>
      <protection locked="0"/>
    </xf>
    <xf numFmtId="0" fontId="25" fillId="2" borderId="10" xfId="10" applyFont="1" applyFill="1" applyBorder="1" applyAlignment="1" applyProtection="1">
      <alignment horizontal="left" vertical="top" wrapText="1"/>
      <protection locked="0"/>
    </xf>
    <xf numFmtId="0" fontId="41" fillId="8" borderId="3" xfId="10" applyFont="1" applyFill="1" applyBorder="1" applyAlignment="1">
      <alignment horizontal="center" vertical="center" wrapText="1"/>
    </xf>
    <xf numFmtId="0" fontId="41" fillId="8" borderId="4" xfId="10" applyFont="1" applyFill="1" applyBorder="1" applyAlignment="1">
      <alignment horizontal="center" vertical="center" wrapText="1"/>
    </xf>
    <xf numFmtId="0" fontId="41" fillId="8" borderId="173" xfId="10" applyFont="1" applyFill="1" applyBorder="1" applyAlignment="1">
      <alignment horizontal="center" vertical="center" wrapText="1"/>
    </xf>
    <xf numFmtId="0" fontId="41" fillId="8" borderId="9" xfId="10" applyFont="1" applyFill="1" applyBorder="1" applyAlignment="1">
      <alignment horizontal="center" vertical="center" wrapText="1"/>
    </xf>
    <xf numFmtId="0" fontId="41" fillId="8" borderId="2" xfId="10" applyFont="1" applyFill="1" applyBorder="1" applyAlignment="1">
      <alignment horizontal="center" vertical="center" wrapText="1"/>
    </xf>
    <xf numFmtId="0" fontId="41" fillId="8" borderId="174" xfId="10" applyFont="1" applyFill="1" applyBorder="1" applyAlignment="1">
      <alignment horizontal="center" vertical="center" wrapText="1"/>
    </xf>
    <xf numFmtId="0" fontId="41" fillId="8" borderId="74" xfId="10" applyFont="1" applyFill="1" applyBorder="1" applyAlignment="1">
      <alignment horizontal="center" vertical="center"/>
    </xf>
    <xf numFmtId="0" fontId="41" fillId="8" borderId="75" xfId="10" applyFont="1" applyFill="1" applyBorder="1" applyAlignment="1">
      <alignment horizontal="center" vertical="center"/>
    </xf>
    <xf numFmtId="0" fontId="41" fillId="8" borderId="76" xfId="10" applyFont="1" applyFill="1" applyBorder="1" applyAlignment="1">
      <alignment horizontal="center" vertical="center"/>
    </xf>
    <xf numFmtId="0" fontId="41" fillId="8" borderId="9" xfId="10" applyFont="1" applyFill="1" applyBorder="1" applyAlignment="1">
      <alignment horizontal="center" vertical="center"/>
    </xf>
    <xf numFmtId="0" fontId="41" fillId="8" borderId="2" xfId="10" applyFont="1" applyFill="1" applyBorder="1" applyAlignment="1">
      <alignment horizontal="center" vertical="center"/>
    </xf>
    <xf numFmtId="0" fontId="41" fillId="8" borderId="178" xfId="10" applyFont="1" applyFill="1" applyBorder="1" applyAlignment="1">
      <alignment horizontal="center" vertical="center"/>
    </xf>
    <xf numFmtId="0" fontId="41" fillId="8" borderId="179" xfId="10" applyFont="1" applyFill="1" applyBorder="1" applyAlignment="1">
      <alignment horizontal="center" vertical="center"/>
    </xf>
    <xf numFmtId="0" fontId="41" fillId="8" borderId="3" xfId="10" applyFont="1" applyFill="1" applyBorder="1" applyAlignment="1">
      <alignment horizontal="center" vertical="center"/>
    </xf>
    <xf numFmtId="0" fontId="41" fillId="8" borderId="4" xfId="10" applyFont="1" applyFill="1" applyBorder="1" applyAlignment="1">
      <alignment horizontal="center" vertical="center"/>
    </xf>
    <xf numFmtId="0" fontId="41" fillId="8" borderId="173" xfId="10" applyFont="1" applyFill="1" applyBorder="1" applyAlignment="1">
      <alignment horizontal="center" vertical="center"/>
    </xf>
    <xf numFmtId="0" fontId="41" fillId="8" borderId="174" xfId="10" applyFont="1" applyFill="1" applyBorder="1" applyAlignment="1">
      <alignment horizontal="center" vertical="center"/>
    </xf>
    <xf numFmtId="0" fontId="41" fillId="8" borderId="5" xfId="10" applyFont="1" applyFill="1" applyBorder="1" applyAlignment="1">
      <alignment horizontal="center" vertical="center"/>
    </xf>
    <xf numFmtId="0" fontId="41" fillId="8" borderId="10" xfId="10" applyFont="1" applyFill="1" applyBorder="1" applyAlignment="1">
      <alignment horizontal="center" vertical="center"/>
    </xf>
    <xf numFmtId="0" fontId="9" fillId="2" borderId="25" xfId="8" applyFont="1" applyFill="1" applyBorder="1" applyAlignment="1" applyProtection="1">
      <alignment horizontal="left" vertical="center" shrinkToFit="1"/>
      <protection locked="0"/>
    </xf>
    <xf numFmtId="0" fontId="1" fillId="2" borderId="26" xfId="10" applyFill="1" applyBorder="1" applyAlignment="1" applyProtection="1">
      <alignment horizontal="left" vertical="center" shrinkToFit="1"/>
      <protection locked="0"/>
    </xf>
    <xf numFmtId="0" fontId="1" fillId="2" borderId="27" xfId="10" applyFill="1" applyBorder="1" applyAlignment="1" applyProtection="1">
      <alignment horizontal="left" vertical="center" shrinkToFit="1"/>
      <protection locked="0"/>
    </xf>
    <xf numFmtId="0" fontId="9" fillId="2" borderId="38" xfId="8" applyFont="1" applyFill="1" applyBorder="1" applyAlignment="1" applyProtection="1">
      <alignment horizontal="left" vertical="center" shrinkToFit="1"/>
      <protection locked="0"/>
    </xf>
    <xf numFmtId="0" fontId="1" fillId="2" borderId="39" xfId="10" applyFill="1" applyBorder="1" applyAlignment="1" applyProtection="1">
      <alignment horizontal="left" vertical="center" shrinkToFit="1"/>
      <protection locked="0"/>
    </xf>
    <xf numFmtId="0" fontId="1" fillId="2" borderId="40" xfId="10" applyFill="1" applyBorder="1" applyAlignment="1" applyProtection="1">
      <alignment horizontal="left" vertical="center" shrinkToFit="1"/>
      <protection locked="0"/>
    </xf>
    <xf numFmtId="0" fontId="42" fillId="7" borderId="74" xfId="8" applyFont="1" applyFill="1" applyBorder="1" applyAlignment="1">
      <alignment horizontal="center" vertical="center"/>
    </xf>
    <xf numFmtId="0" fontId="42" fillId="7" borderId="75" xfId="8" applyFont="1" applyFill="1" applyBorder="1" applyAlignment="1">
      <alignment horizontal="center" vertical="center"/>
    </xf>
    <xf numFmtId="0" fontId="9" fillId="0" borderId="6" xfId="8" applyFont="1" applyFill="1" applyBorder="1" applyAlignment="1">
      <alignment horizontal="center" vertical="center"/>
    </xf>
    <xf numFmtId="0" fontId="9" fillId="0" borderId="7" xfId="8" applyFont="1" applyFill="1" applyBorder="1" applyAlignment="1">
      <alignment horizontal="center" vertical="center"/>
    </xf>
    <xf numFmtId="0" fontId="9" fillId="0" borderId="38" xfId="8" applyFont="1" applyFill="1" applyBorder="1" applyAlignment="1">
      <alignment horizontal="center" vertical="center"/>
    </xf>
    <xf numFmtId="0" fontId="9" fillId="0" borderId="39" xfId="8" applyFont="1" applyFill="1" applyBorder="1" applyAlignment="1">
      <alignment horizontal="center" vertical="center"/>
    </xf>
    <xf numFmtId="0" fontId="9" fillId="2" borderId="6" xfId="8" applyFont="1" applyFill="1" applyBorder="1" applyAlignment="1" applyProtection="1">
      <alignment horizontal="left" vertical="center" shrinkToFit="1"/>
      <protection locked="0"/>
    </xf>
    <xf numFmtId="0" fontId="1" fillId="2" borderId="7" xfId="10" applyFill="1" applyBorder="1" applyAlignment="1" applyProtection="1">
      <alignment horizontal="left" vertical="center" shrinkToFit="1"/>
      <protection locked="0"/>
    </xf>
    <xf numFmtId="0" fontId="1" fillId="2" borderId="8" xfId="10" applyFill="1" applyBorder="1" applyAlignment="1" applyProtection="1">
      <alignment horizontal="left" vertical="center" shrinkToFit="1"/>
      <protection locked="0"/>
    </xf>
    <xf numFmtId="0" fontId="42" fillId="7" borderId="75" xfId="8" applyFont="1" applyFill="1" applyBorder="1" applyAlignment="1">
      <alignment horizontal="center" vertical="center" shrinkToFit="1"/>
    </xf>
    <xf numFmtId="0" fontId="42" fillId="7" borderId="76" xfId="8" applyFont="1" applyFill="1" applyBorder="1" applyAlignment="1">
      <alignment horizontal="center" vertical="center" shrinkToFit="1"/>
    </xf>
    <xf numFmtId="0" fontId="42" fillId="7" borderId="76" xfId="8" applyFont="1" applyFill="1" applyBorder="1" applyAlignment="1">
      <alignment horizontal="center" vertical="center"/>
    </xf>
    <xf numFmtId="0" fontId="9" fillId="2" borderId="25" xfId="8" applyFont="1" applyFill="1" applyBorder="1" applyAlignment="1" applyProtection="1">
      <alignment vertical="center" shrinkToFit="1"/>
      <protection locked="0"/>
    </xf>
    <xf numFmtId="0" fontId="9" fillId="2" borderId="26" xfId="8" applyFont="1" applyFill="1" applyBorder="1" applyAlignment="1" applyProtection="1">
      <alignment vertical="center" shrinkToFit="1"/>
      <protection locked="0"/>
    </xf>
    <xf numFmtId="0" fontId="9" fillId="2" borderId="27" xfId="8" applyFont="1" applyFill="1" applyBorder="1" applyAlignment="1" applyProtection="1">
      <alignment vertical="center" shrinkToFit="1"/>
      <protection locked="0"/>
    </xf>
    <xf numFmtId="0" fontId="9" fillId="2" borderId="38" xfId="8" applyFont="1" applyFill="1" applyBorder="1" applyAlignment="1" applyProtection="1">
      <alignment vertical="center" shrinkToFit="1"/>
      <protection locked="0"/>
    </xf>
    <xf numFmtId="0" fontId="9" fillId="2" borderId="39" xfId="8" applyFont="1" applyFill="1" applyBorder="1" applyAlignment="1" applyProtection="1">
      <alignment vertical="center" shrinkToFit="1"/>
      <protection locked="0"/>
    </xf>
    <xf numFmtId="0" fontId="9" fillId="2" borderId="40" xfId="8" applyFont="1" applyFill="1" applyBorder="1" applyAlignment="1" applyProtection="1">
      <alignment vertical="center" shrinkToFit="1"/>
      <protection locked="0"/>
    </xf>
    <xf numFmtId="0" fontId="9" fillId="2" borderId="6" xfId="8" applyFont="1" applyFill="1" applyBorder="1" applyAlignment="1" applyProtection="1">
      <alignment vertical="center" shrinkToFit="1"/>
      <protection locked="0"/>
    </xf>
    <xf numFmtId="0" fontId="9" fillId="2" borderId="7" xfId="8" applyFont="1" applyFill="1" applyBorder="1" applyAlignment="1" applyProtection="1">
      <alignment vertical="center" shrinkToFit="1"/>
      <protection locked="0"/>
    </xf>
    <xf numFmtId="0" fontId="9" fillId="2" borderId="8" xfId="8" applyFont="1" applyFill="1" applyBorder="1" applyAlignment="1" applyProtection="1">
      <alignment vertical="center" shrinkToFit="1"/>
      <protection locked="0"/>
    </xf>
    <xf numFmtId="0" fontId="9" fillId="0" borderId="8" xfId="8" applyFont="1" applyFill="1" applyBorder="1" applyAlignment="1">
      <alignment horizontal="center" vertical="center"/>
    </xf>
    <xf numFmtId="0" fontId="9" fillId="0" borderId="40" xfId="8" applyFont="1" applyFill="1" applyBorder="1" applyAlignment="1">
      <alignment horizontal="center" vertical="center"/>
    </xf>
    <xf numFmtId="38" fontId="54" fillId="0" borderId="454" xfId="12" applyFont="1" applyBorder="1" applyAlignment="1">
      <alignment horizontal="right" vertical="center" shrinkToFit="1"/>
    </xf>
    <xf numFmtId="38" fontId="54" fillId="0" borderId="452" xfId="12" applyFont="1" applyBorder="1" applyAlignment="1">
      <alignment horizontal="right" vertical="center" shrinkToFit="1"/>
    </xf>
    <xf numFmtId="38" fontId="54" fillId="0" borderId="421" xfId="12" applyFont="1" applyBorder="1" applyAlignment="1">
      <alignment horizontal="right" vertical="center" shrinkToFit="1"/>
    </xf>
    <xf numFmtId="38" fontId="54" fillId="0" borderId="422" xfId="12" applyFont="1" applyBorder="1" applyAlignment="1">
      <alignment horizontal="right" vertical="center" shrinkToFit="1"/>
    </xf>
    <xf numFmtId="38" fontId="54" fillId="0" borderId="453" xfId="12" applyFont="1" applyBorder="1" applyAlignment="1">
      <alignment horizontal="right" vertical="center" shrinkToFit="1"/>
    </xf>
    <xf numFmtId="38" fontId="54" fillId="0" borderId="451" xfId="12" applyFont="1" applyBorder="1" applyAlignment="1">
      <alignment horizontal="right" vertical="center" shrinkToFit="1"/>
    </xf>
    <xf numFmtId="38" fontId="54" fillId="0" borderId="423" xfId="12" applyFont="1" applyBorder="1" applyAlignment="1">
      <alignment horizontal="right" vertical="center" shrinkToFit="1"/>
    </xf>
    <xf numFmtId="38" fontId="54" fillId="0" borderId="455" xfId="12" applyFont="1" applyBorder="1" applyAlignment="1">
      <alignment horizontal="right" vertical="center" shrinkToFit="1"/>
    </xf>
    <xf numFmtId="38" fontId="54" fillId="0" borderId="445" xfId="12" applyFont="1" applyBorder="1" applyAlignment="1">
      <alignment horizontal="right" vertical="center" shrinkToFit="1"/>
    </xf>
    <xf numFmtId="38" fontId="54" fillId="0" borderId="446" xfId="12" applyFont="1" applyBorder="1" applyAlignment="1">
      <alignment horizontal="right" vertical="center" shrinkToFit="1"/>
    </xf>
    <xf numFmtId="38" fontId="54" fillId="0" borderId="419" xfId="12" applyFont="1" applyBorder="1" applyAlignment="1">
      <alignment horizontal="right" vertical="center" shrinkToFit="1"/>
    </xf>
    <xf numFmtId="38" fontId="54" fillId="0" borderId="448" xfId="12" applyFont="1" applyBorder="1" applyAlignment="1">
      <alignment horizontal="right" vertical="center" shrinkToFit="1"/>
    </xf>
    <xf numFmtId="38" fontId="54" fillId="0" borderId="450" xfId="12" applyFont="1" applyBorder="1" applyAlignment="1">
      <alignment horizontal="right" vertical="center" shrinkToFit="1"/>
    </xf>
    <xf numFmtId="0" fontId="54" fillId="0" borderId="422" xfId="10" applyFont="1" applyBorder="1" applyAlignment="1">
      <alignment horizontal="center" vertical="center" shrinkToFit="1"/>
    </xf>
    <xf numFmtId="0" fontId="54" fillId="0" borderId="423" xfId="10" applyFont="1" applyBorder="1" applyAlignment="1">
      <alignment horizontal="center" vertical="center" shrinkToFit="1"/>
    </xf>
    <xf numFmtId="38" fontId="54" fillId="0" borderId="443" xfId="12" applyFont="1" applyBorder="1" applyAlignment="1">
      <alignment horizontal="right" vertical="center" shrinkToFit="1"/>
    </xf>
    <xf numFmtId="38" fontId="54" fillId="0" borderId="439" xfId="12" applyFont="1" applyBorder="1" applyAlignment="1">
      <alignment horizontal="right" vertical="center" shrinkToFit="1"/>
    </xf>
    <xf numFmtId="38" fontId="54" fillId="0" borderId="444" xfId="12" applyFont="1" applyBorder="1" applyAlignment="1">
      <alignment horizontal="right" vertical="center" shrinkToFit="1"/>
    </xf>
    <xf numFmtId="0" fontId="54" fillId="0" borderId="418" xfId="10" applyFont="1" applyBorder="1" applyAlignment="1">
      <alignment horizontal="center" vertical="center" shrinkToFit="1"/>
    </xf>
    <xf numFmtId="0" fontId="54" fillId="0" borderId="419" xfId="10" applyFont="1" applyBorder="1" applyAlignment="1">
      <alignment horizontal="center" vertical="center" shrinkToFit="1"/>
    </xf>
    <xf numFmtId="38" fontId="54" fillId="0" borderId="447" xfId="12" applyFont="1" applyBorder="1" applyAlignment="1">
      <alignment horizontal="right" vertical="center" shrinkToFit="1"/>
    </xf>
    <xf numFmtId="38" fontId="54" fillId="0" borderId="418" xfId="12" applyFont="1" applyBorder="1" applyAlignment="1">
      <alignment horizontal="right" vertical="center" shrinkToFit="1"/>
    </xf>
    <xf numFmtId="38" fontId="54" fillId="0" borderId="449" xfId="12" applyFont="1" applyBorder="1" applyAlignment="1">
      <alignment horizontal="right" vertical="center" shrinkToFit="1"/>
    </xf>
    <xf numFmtId="38" fontId="54" fillId="0" borderId="438" xfId="12" applyFont="1" applyBorder="1" applyAlignment="1">
      <alignment horizontal="right" vertical="center" shrinkToFit="1"/>
    </xf>
    <xf numFmtId="38" fontId="54" fillId="0" borderId="442" xfId="12" applyFont="1" applyBorder="1" applyAlignment="1">
      <alignment horizontal="right" vertical="center" shrinkToFit="1"/>
    </xf>
    <xf numFmtId="38" fontId="54" fillId="0" borderId="441" xfId="12" applyFont="1" applyBorder="1" applyAlignment="1">
      <alignment horizontal="right" vertical="center" shrinkToFit="1"/>
    </xf>
    <xf numFmtId="38" fontId="54" fillId="0" borderId="437" xfId="12" applyFont="1" applyBorder="1" applyAlignment="1">
      <alignment horizontal="right" vertical="center" shrinkToFit="1"/>
    </xf>
    <xf numFmtId="38" fontId="54" fillId="0" borderId="440" xfId="12" applyFont="1" applyBorder="1" applyAlignment="1">
      <alignment horizontal="right" vertical="center" shrinkToFit="1"/>
    </xf>
    <xf numFmtId="0" fontId="54" fillId="0" borderId="324" xfId="10" applyFont="1" applyBorder="1" applyAlignment="1">
      <alignment horizontal="center" vertical="center" shrinkToFit="1"/>
    </xf>
    <xf numFmtId="0" fontId="54" fillId="0" borderId="325" xfId="10" applyFont="1" applyBorder="1" applyAlignment="1">
      <alignment horizontal="center" vertical="center" shrinkToFit="1"/>
    </xf>
    <xf numFmtId="0" fontId="54" fillId="0" borderId="326" xfId="10" applyFont="1" applyBorder="1" applyAlignment="1">
      <alignment horizontal="center" vertical="center" shrinkToFit="1"/>
    </xf>
    <xf numFmtId="0" fontId="54" fillId="0" borderId="314" xfId="10" applyFont="1" applyBorder="1" applyAlignment="1">
      <alignment horizontal="center" vertical="center" shrinkToFit="1"/>
    </xf>
    <xf numFmtId="0" fontId="54" fillId="0" borderId="0" xfId="10" applyFont="1" applyBorder="1" applyAlignment="1">
      <alignment horizontal="center" vertical="center" shrinkToFit="1"/>
    </xf>
    <xf numFmtId="0" fontId="54" fillId="0" borderId="315" xfId="10" applyFont="1" applyBorder="1" applyAlignment="1">
      <alignment horizontal="center" vertical="center" shrinkToFit="1"/>
    </xf>
    <xf numFmtId="0" fontId="54" fillId="0" borderId="350" xfId="10" applyFont="1" applyBorder="1" applyAlignment="1">
      <alignment horizontal="center" vertical="center" shrinkToFit="1"/>
    </xf>
    <xf numFmtId="0" fontId="54" fillId="0" borderId="351" xfId="10" applyFont="1" applyBorder="1" applyAlignment="1">
      <alignment horizontal="center" vertical="center" shrinkToFit="1"/>
    </xf>
    <xf numFmtId="0" fontId="54" fillId="0" borderId="352" xfId="10" applyFont="1" applyBorder="1" applyAlignment="1">
      <alignment horizontal="center" vertical="center" shrinkToFit="1"/>
    </xf>
    <xf numFmtId="0" fontId="54" fillId="0" borderId="437" xfId="10" applyFont="1" applyBorder="1" applyAlignment="1">
      <alignment horizontal="center" vertical="center" shrinkToFit="1"/>
    </xf>
    <xf numFmtId="0" fontId="54" fillId="0" borderId="438" xfId="10" applyFont="1" applyBorder="1" applyAlignment="1">
      <alignment horizontal="center" vertical="center" shrinkToFit="1"/>
    </xf>
    <xf numFmtId="38" fontId="54" fillId="0" borderId="32" xfId="12" applyFont="1" applyBorder="1" applyAlignment="1">
      <alignment horizontal="right" vertical="center" shrinkToFit="1"/>
    </xf>
    <xf numFmtId="38" fontId="54" fillId="0" borderId="188" xfId="12" applyFont="1" applyBorder="1" applyAlignment="1">
      <alignment horizontal="right" vertical="center" shrinkToFit="1"/>
    </xf>
    <xf numFmtId="38" fontId="54" fillId="0" borderId="31" xfId="12" applyFont="1" applyBorder="1" applyAlignment="1">
      <alignment horizontal="right" vertical="center" shrinkToFit="1"/>
    </xf>
    <xf numFmtId="38" fontId="54" fillId="0" borderId="266" xfId="12" applyFont="1" applyBorder="1" applyAlignment="1">
      <alignment horizontal="right" vertical="center" shrinkToFit="1"/>
    </xf>
    <xf numFmtId="38" fontId="54" fillId="0" borderId="272" xfId="12" applyFont="1" applyBorder="1" applyAlignment="1">
      <alignment horizontal="right" vertical="center" shrinkToFit="1"/>
    </xf>
    <xf numFmtId="38" fontId="54" fillId="0" borderId="267" xfId="12" applyFont="1" applyBorder="1" applyAlignment="1">
      <alignment horizontal="right" vertical="center" shrinkToFit="1"/>
    </xf>
    <xf numFmtId="38" fontId="54" fillId="0" borderId="427" xfId="12" applyFont="1" applyBorder="1" applyAlignment="1">
      <alignment horizontal="right" vertical="center" shrinkToFit="1"/>
    </xf>
    <xf numFmtId="38" fontId="54" fillId="0" borderId="317" xfId="12" applyFont="1" applyBorder="1" applyAlignment="1">
      <alignment horizontal="right" vertical="center" shrinkToFit="1"/>
    </xf>
    <xf numFmtId="38" fontId="54" fillId="0" borderId="367" xfId="12" applyFont="1" applyBorder="1" applyAlignment="1">
      <alignment horizontal="right" vertical="center" shrinkToFit="1"/>
    </xf>
    <xf numFmtId="38" fontId="54" fillId="0" borderId="274" xfId="12" applyFont="1" applyBorder="1" applyAlignment="1">
      <alignment horizontal="right" vertical="center" shrinkToFit="1"/>
    </xf>
    <xf numFmtId="0" fontId="54" fillId="0" borderId="266" xfId="10" applyFont="1" applyBorder="1" applyAlignment="1">
      <alignment horizontal="center" vertical="center" shrinkToFit="1"/>
    </xf>
    <xf numFmtId="0" fontId="54" fillId="0" borderId="267" xfId="10" applyFont="1" applyBorder="1" applyAlignment="1">
      <alignment horizontal="center" vertical="center" shrinkToFit="1"/>
    </xf>
    <xf numFmtId="38" fontId="54" fillId="0" borderId="318" xfId="12" applyFont="1" applyBorder="1" applyAlignment="1" applyProtection="1">
      <alignment horizontal="right" vertical="center" shrinkToFit="1"/>
      <protection locked="0"/>
    </xf>
    <xf numFmtId="38" fontId="54" fillId="0" borderId="319" xfId="12" applyFont="1" applyBorder="1" applyAlignment="1" applyProtection="1">
      <alignment horizontal="right" vertical="center" shrinkToFit="1"/>
      <protection locked="0"/>
    </xf>
    <xf numFmtId="38" fontId="54" fillId="0" borderId="320" xfId="12" applyFont="1" applyBorder="1" applyAlignment="1" applyProtection="1">
      <alignment horizontal="right" vertical="center" shrinkToFit="1"/>
      <protection locked="0"/>
    </xf>
    <xf numFmtId="38" fontId="54" fillId="0" borderId="101" xfId="12" applyFont="1" applyBorder="1" applyAlignment="1">
      <alignment horizontal="right" vertical="center" shrinkToFit="1"/>
    </xf>
    <xf numFmtId="38" fontId="54" fillId="0" borderId="345" xfId="12" applyFont="1" applyBorder="1" applyAlignment="1">
      <alignment horizontal="right" vertical="center" shrinkToFit="1"/>
    </xf>
    <xf numFmtId="38" fontId="54" fillId="0" borderId="347" xfId="12" applyFont="1" applyBorder="1" applyAlignment="1">
      <alignment horizontal="right" vertical="center" shrinkToFit="1"/>
    </xf>
    <xf numFmtId="38" fontId="54" fillId="0" borderId="305" xfId="12" applyFont="1" applyBorder="1" applyAlignment="1">
      <alignment horizontal="right" vertical="center" shrinkToFit="1"/>
    </xf>
    <xf numFmtId="38" fontId="54" fillId="0" borderId="431" xfId="12" applyFont="1" applyBorder="1" applyAlignment="1">
      <alignment horizontal="right" vertical="center" shrinkToFit="1"/>
    </xf>
    <xf numFmtId="38" fontId="54" fillId="0" borderId="294" xfId="12" applyFont="1" applyBorder="1" applyAlignment="1">
      <alignment horizontal="right" vertical="center" shrinkToFit="1"/>
    </xf>
    <xf numFmtId="38" fontId="54" fillId="0" borderId="433" xfId="12" applyFont="1" applyBorder="1" applyAlignment="1">
      <alignment horizontal="right" vertical="center" shrinkToFit="1"/>
    </xf>
    <xf numFmtId="38" fontId="54" fillId="0" borderId="296" xfId="12" applyFont="1" applyBorder="1" applyAlignment="1">
      <alignment horizontal="right" vertical="center" shrinkToFit="1"/>
    </xf>
    <xf numFmtId="38" fontId="54" fillId="0" borderId="432" xfId="12" applyFont="1" applyBorder="1" applyAlignment="1">
      <alignment horizontal="right" vertical="center" shrinkToFit="1"/>
    </xf>
    <xf numFmtId="38" fontId="54" fillId="0" borderId="297" xfId="12" applyFont="1" applyBorder="1" applyAlignment="1">
      <alignment horizontal="right" vertical="center" shrinkToFit="1"/>
    </xf>
    <xf numFmtId="0" fontId="54" fillId="0" borderId="216" xfId="10" applyFont="1" applyBorder="1" applyAlignment="1">
      <alignment horizontal="center" vertical="center" shrinkToFit="1"/>
    </xf>
    <xf numFmtId="0" fontId="54" fillId="0" borderId="217" xfId="10" applyFont="1" applyBorder="1" applyAlignment="1">
      <alignment horizontal="center" vertical="center" shrinkToFit="1"/>
    </xf>
    <xf numFmtId="0" fontId="54" fillId="0" borderId="218" xfId="10" applyFont="1" applyBorder="1" applyAlignment="1">
      <alignment horizontal="center" vertical="center" shrinkToFit="1"/>
    </xf>
    <xf numFmtId="0" fontId="54" fillId="0" borderId="434" xfId="10" applyFont="1" applyBorder="1" applyAlignment="1">
      <alignment horizontal="center" vertical="center" shrinkToFit="1"/>
    </xf>
    <xf numFmtId="0" fontId="54" fillId="0" borderId="435" xfId="10" applyFont="1" applyBorder="1" applyAlignment="1">
      <alignment horizontal="center" vertical="center" shrinkToFit="1"/>
    </xf>
    <xf numFmtId="0" fontId="54" fillId="0" borderId="436" xfId="10" applyFont="1" applyBorder="1" applyAlignment="1">
      <alignment horizontal="center" vertical="center" shrinkToFit="1"/>
    </xf>
    <xf numFmtId="0" fontId="54" fillId="0" borderId="32" xfId="10" applyFont="1" applyBorder="1" applyAlignment="1">
      <alignment horizontal="center" vertical="center" shrinkToFit="1"/>
    </xf>
    <xf numFmtId="0" fontId="54" fillId="0" borderId="31" xfId="10" applyFont="1" applyBorder="1" applyAlignment="1">
      <alignment horizontal="center" vertical="center" shrinkToFit="1"/>
    </xf>
    <xf numFmtId="38" fontId="54" fillId="0" borderId="304" xfId="12" applyFont="1" applyBorder="1" applyAlignment="1" applyProtection="1">
      <alignment horizontal="right" vertical="center" shrinkToFit="1"/>
      <protection locked="0"/>
    </xf>
    <xf numFmtId="38" fontId="54" fillId="0" borderId="188" xfId="12" applyFont="1" applyBorder="1" applyAlignment="1" applyProtection="1">
      <alignment horizontal="right" vertical="center" shrinkToFit="1"/>
      <protection locked="0"/>
    </xf>
    <xf numFmtId="38" fontId="54" fillId="0" borderId="316" xfId="12" applyFont="1" applyBorder="1" applyAlignment="1" applyProtection="1">
      <alignment horizontal="right" vertical="center" shrinkToFit="1"/>
      <protection locked="0"/>
    </xf>
    <xf numFmtId="38" fontId="54" fillId="0" borderId="428" xfId="12" applyFont="1" applyBorder="1" applyAlignment="1">
      <alignment horizontal="right" vertical="center" shrinkToFit="1"/>
    </xf>
    <xf numFmtId="38" fontId="54" fillId="0" borderId="283" xfId="12" applyFont="1" applyBorder="1" applyAlignment="1">
      <alignment horizontal="right" vertical="center" shrinkToFit="1"/>
    </xf>
    <xf numFmtId="38" fontId="54" fillId="0" borderId="286" xfId="12" applyFont="1" applyBorder="1" applyAlignment="1">
      <alignment horizontal="right" vertical="center" shrinkToFit="1"/>
    </xf>
    <xf numFmtId="0" fontId="54" fillId="0" borderId="430" xfId="10" applyFont="1" applyBorder="1" applyAlignment="1">
      <alignment horizontal="center" vertical="center" shrinkToFit="1"/>
    </xf>
    <xf numFmtId="0" fontId="54" fillId="0" borderId="290" xfId="10" applyFont="1" applyBorder="1" applyAlignment="1">
      <alignment horizontal="center" vertical="center" shrinkToFit="1"/>
    </xf>
    <xf numFmtId="38" fontId="54" fillId="0" borderId="289" xfId="12" applyFont="1" applyBorder="1" applyAlignment="1" applyProtection="1">
      <alignment horizontal="right" vertical="center" shrinkToFit="1"/>
      <protection locked="0"/>
    </xf>
    <xf numFmtId="38" fontId="54" fillId="0" borderId="294" xfId="12" applyFont="1" applyBorder="1" applyAlignment="1" applyProtection="1">
      <alignment horizontal="right" vertical="center" shrinkToFit="1"/>
      <protection locked="0"/>
    </xf>
    <xf numFmtId="38" fontId="54" fillId="0" borderId="295" xfId="12" applyFont="1" applyBorder="1" applyAlignment="1" applyProtection="1">
      <alignment horizontal="right" vertical="center" shrinkToFit="1"/>
      <protection locked="0"/>
    </xf>
    <xf numFmtId="38" fontId="54" fillId="0" borderId="290" xfId="12" applyFont="1" applyBorder="1" applyAlignment="1">
      <alignment horizontal="right" vertical="center" shrinkToFit="1"/>
    </xf>
    <xf numFmtId="38" fontId="54" fillId="0" borderId="430" xfId="12" applyFont="1" applyBorder="1" applyAlignment="1">
      <alignment horizontal="right" vertical="center" shrinkToFit="1"/>
    </xf>
    <xf numFmtId="38" fontId="54" fillId="0" borderId="369" xfId="12" applyFont="1" applyBorder="1" applyAlignment="1">
      <alignment horizontal="right" vertical="center" shrinkToFit="1"/>
    </xf>
    <xf numFmtId="38" fontId="54" fillId="0" borderId="285" xfId="12" applyFont="1" applyBorder="1" applyAlignment="1">
      <alignment horizontal="right" vertical="center" shrinkToFit="1"/>
    </xf>
    <xf numFmtId="38" fontId="54" fillId="0" borderId="429" xfId="12" applyFont="1" applyBorder="1" applyAlignment="1">
      <alignment horizontal="right" vertical="center" shrinkToFit="1"/>
    </xf>
    <xf numFmtId="38" fontId="54" fillId="0" borderId="279" xfId="12" applyFont="1" applyBorder="1" applyAlignment="1">
      <alignment horizontal="right" vertical="center" shrinkToFit="1"/>
    </xf>
    <xf numFmtId="38" fontId="54" fillId="0" borderId="368" xfId="12" applyFont="1" applyBorder="1" applyAlignment="1">
      <alignment horizontal="right" vertical="center" shrinkToFit="1"/>
    </xf>
    <xf numFmtId="180" fontId="54" fillId="0" borderId="216" xfId="10" applyNumberFormat="1" applyFont="1" applyBorder="1" applyAlignment="1" applyProtection="1">
      <alignment horizontal="center" vertical="center" shrinkToFit="1"/>
      <protection locked="0"/>
    </xf>
    <xf numFmtId="180" fontId="54" fillId="0" borderId="217" xfId="10" applyNumberFormat="1" applyFont="1" applyBorder="1" applyAlignment="1" applyProtection="1">
      <alignment horizontal="center" vertical="center" shrinkToFit="1"/>
      <protection locked="0"/>
    </xf>
    <xf numFmtId="180" fontId="54" fillId="0" borderId="218" xfId="10" applyNumberFormat="1" applyFont="1" applyBorder="1" applyAlignment="1" applyProtection="1">
      <alignment horizontal="center" vertical="center" shrinkToFit="1"/>
      <protection locked="0"/>
    </xf>
    <xf numFmtId="0" fontId="54" fillId="0" borderId="368" xfId="10" applyFont="1" applyBorder="1" applyAlignment="1">
      <alignment horizontal="center" vertical="center" shrinkToFit="1"/>
    </xf>
    <xf numFmtId="0" fontId="54" fillId="0" borderId="279" xfId="10" applyFont="1" applyBorder="1" applyAlignment="1">
      <alignment horizontal="center" vertical="center" shrinkToFit="1"/>
    </xf>
    <xf numFmtId="38" fontId="54" fillId="0" borderId="278" xfId="12" applyFont="1" applyBorder="1" applyAlignment="1" applyProtection="1">
      <alignment horizontal="right" vertical="center" shrinkToFit="1"/>
      <protection locked="0"/>
    </xf>
    <xf numFmtId="38" fontId="54" fillId="0" borderId="283" xfId="12" applyFont="1" applyBorder="1" applyAlignment="1" applyProtection="1">
      <alignment horizontal="right" vertical="center" shrinkToFit="1"/>
      <protection locked="0"/>
    </xf>
    <xf numFmtId="38" fontId="54" fillId="0" borderId="284" xfId="12" applyFont="1" applyBorder="1" applyAlignment="1" applyProtection="1">
      <alignment horizontal="right" vertical="center" shrinkToFit="1"/>
      <protection locked="0"/>
    </xf>
    <xf numFmtId="0" fontId="54" fillId="0" borderId="317" xfId="10" applyFont="1" applyBorder="1" applyAlignment="1">
      <alignment horizontal="center" vertical="center" shrinkToFit="1"/>
    </xf>
    <xf numFmtId="38" fontId="54" fillId="0" borderId="271" xfId="12" applyFont="1" applyBorder="1" applyAlignment="1" applyProtection="1">
      <alignment horizontal="right" vertical="center" shrinkToFit="1"/>
      <protection locked="0"/>
    </xf>
    <xf numFmtId="38" fontId="54" fillId="0" borderId="272" xfId="12" applyFont="1" applyBorder="1" applyAlignment="1" applyProtection="1">
      <alignment horizontal="right" vertical="center" shrinkToFit="1"/>
      <protection locked="0"/>
    </xf>
    <xf numFmtId="38" fontId="54" fillId="0" borderId="273" xfId="12" applyFont="1" applyBorder="1" applyAlignment="1" applyProtection="1">
      <alignment horizontal="right" vertical="center" shrinkToFit="1"/>
      <protection locked="0"/>
    </xf>
    <xf numFmtId="38" fontId="54" fillId="0" borderId="234" xfId="12" applyFont="1" applyBorder="1" applyAlignment="1">
      <alignment horizontal="right" vertical="center" shrinkToFit="1"/>
    </xf>
    <xf numFmtId="38" fontId="54" fillId="0" borderId="231" xfId="12" applyFont="1" applyBorder="1" applyAlignment="1">
      <alignment horizontal="right" vertical="center" shrinkToFit="1"/>
    </xf>
    <xf numFmtId="38" fontId="54" fillId="0" borderId="232" xfId="12" applyFont="1" applyBorder="1" applyAlignment="1">
      <alignment horizontal="right" vertical="center" shrinkToFit="1"/>
    </xf>
    <xf numFmtId="38" fontId="54" fillId="0" borderId="426" xfId="12" applyFont="1" applyBorder="1" applyAlignment="1">
      <alignment horizontal="right" vertical="center" shrinkToFit="1"/>
    </xf>
    <xf numFmtId="38" fontId="54" fillId="0" borderId="235" xfId="12" applyFont="1" applyBorder="1" applyAlignment="1">
      <alignment horizontal="right" vertical="center" shrinkToFit="1"/>
    </xf>
    <xf numFmtId="38" fontId="54" fillId="0" borderId="230" xfId="12" applyFont="1" applyBorder="1" applyAlignment="1">
      <alignment horizontal="right" vertical="center" shrinkToFit="1"/>
    </xf>
    <xf numFmtId="38" fontId="54" fillId="0" borderId="233" xfId="12" applyFont="1" applyBorder="1" applyAlignment="1">
      <alignment horizontal="right" vertical="center" shrinkToFit="1"/>
    </xf>
    <xf numFmtId="38" fontId="53" fillId="0" borderId="251" xfId="12" applyFont="1" applyBorder="1" applyAlignment="1">
      <alignment horizontal="right" vertical="center" shrinkToFit="1"/>
    </xf>
    <xf numFmtId="38" fontId="53" fillId="0" borderId="252" xfId="12" applyFont="1" applyBorder="1" applyAlignment="1">
      <alignment horizontal="right" vertical="center" shrinkToFit="1"/>
    </xf>
    <xf numFmtId="0" fontId="54" fillId="0" borderId="364" xfId="10" applyFont="1" applyBorder="1" applyAlignment="1">
      <alignment horizontal="center" vertical="center" shrinkToFit="1"/>
    </xf>
    <xf numFmtId="0" fontId="54" fillId="0" borderId="365" xfId="10" applyFont="1" applyBorder="1" applyAlignment="1">
      <alignment horizontal="center" vertical="center" shrinkToFit="1"/>
    </xf>
    <xf numFmtId="0" fontId="54" fillId="0" borderId="366" xfId="10" applyFont="1" applyBorder="1" applyAlignment="1">
      <alignment horizontal="center" vertical="center" shrinkToFit="1"/>
    </xf>
    <xf numFmtId="0" fontId="54" fillId="0" borderId="234" xfId="10" applyFont="1" applyBorder="1" applyAlignment="1">
      <alignment horizontal="center" vertical="center" shrinkToFit="1"/>
    </xf>
    <xf numFmtId="0" fontId="54" fillId="0" borderId="232" xfId="10" applyFont="1" applyBorder="1" applyAlignment="1">
      <alignment horizontal="center" vertical="center" shrinkToFit="1"/>
    </xf>
    <xf numFmtId="38" fontId="54" fillId="0" borderId="257" xfId="12" applyFont="1" applyBorder="1" applyAlignment="1" applyProtection="1">
      <alignment horizontal="right" vertical="center" shrinkToFit="1"/>
      <protection locked="0"/>
    </xf>
    <xf numFmtId="38" fontId="54" fillId="0" borderId="258" xfId="12" applyFont="1" applyBorder="1" applyAlignment="1" applyProtection="1">
      <alignment horizontal="right" vertical="center" shrinkToFit="1"/>
      <protection locked="0"/>
    </xf>
    <xf numFmtId="38" fontId="54" fillId="0" borderId="259" xfId="12" applyFont="1" applyBorder="1" applyAlignment="1" applyProtection="1">
      <alignment horizontal="right" vertical="center" shrinkToFit="1"/>
      <protection locked="0"/>
    </xf>
    <xf numFmtId="0" fontId="55" fillId="0" borderId="250" xfId="10" applyFont="1" applyBorder="1" applyAlignment="1">
      <alignment horizontal="left" vertical="center" shrinkToFit="1"/>
    </xf>
    <xf numFmtId="0" fontId="56" fillId="0" borderId="251" xfId="10" applyFont="1" applyBorder="1" applyAlignment="1">
      <alignment horizontal="left" vertical="center" shrinkToFit="1"/>
    </xf>
    <xf numFmtId="38" fontId="54" fillId="0" borderId="361" xfId="12" applyFont="1" applyBorder="1" applyAlignment="1">
      <alignment horizontal="right" vertical="center" shrinkToFit="1"/>
    </xf>
    <xf numFmtId="38" fontId="54" fillId="0" borderId="358" xfId="12" applyFont="1" applyBorder="1" applyAlignment="1">
      <alignment horizontal="right" vertical="center" shrinkToFit="1"/>
    </xf>
    <xf numFmtId="38" fontId="54" fillId="0" borderId="354" xfId="12" applyFont="1" applyBorder="1" applyAlignment="1">
      <alignment horizontal="right" vertical="center" shrinkToFit="1"/>
    </xf>
    <xf numFmtId="38" fontId="54" fillId="0" borderId="425" xfId="12" applyFont="1" applyBorder="1" applyAlignment="1">
      <alignment horizontal="right" vertical="center" shrinkToFit="1"/>
    </xf>
    <xf numFmtId="38" fontId="54" fillId="0" borderId="353" xfId="12" applyFont="1" applyBorder="1" applyAlignment="1">
      <alignment horizontal="right" vertical="center" shrinkToFit="1"/>
    </xf>
    <xf numFmtId="38" fontId="54" fillId="0" borderId="424" xfId="12" applyFont="1" applyBorder="1" applyAlignment="1">
      <alignment horizontal="right" vertical="center" shrinkToFit="1"/>
    </xf>
    <xf numFmtId="38" fontId="54" fillId="0" borderId="360" xfId="12" applyFont="1" applyBorder="1" applyAlignment="1">
      <alignment horizontal="right" vertical="center" shrinkToFit="1"/>
    </xf>
    <xf numFmtId="38" fontId="54" fillId="0" borderId="363" xfId="12" applyFont="1" applyBorder="1" applyAlignment="1">
      <alignment horizontal="right" vertical="center" shrinkToFit="1"/>
    </xf>
    <xf numFmtId="0" fontId="54" fillId="0" borderId="355" xfId="10" applyFont="1" applyBorder="1" applyAlignment="1">
      <alignment horizontal="center" vertical="center" shrinkToFit="1"/>
    </xf>
    <xf numFmtId="0" fontId="54" fillId="0" borderId="356" xfId="10" applyFont="1" applyBorder="1" applyAlignment="1">
      <alignment horizontal="center" vertical="center" shrinkToFit="1"/>
    </xf>
    <xf numFmtId="0" fontId="54" fillId="0" borderId="357" xfId="10" applyFont="1" applyBorder="1" applyAlignment="1">
      <alignment horizontal="center" vertical="center" shrinkToFit="1"/>
    </xf>
    <xf numFmtId="38" fontId="54" fillId="0" borderId="83" xfId="12" applyFont="1" applyBorder="1" applyAlignment="1">
      <alignment horizontal="right" vertical="center" shrinkToFit="1"/>
    </xf>
    <xf numFmtId="0" fontId="54" fillId="0" borderId="301" xfId="10" applyFont="1" applyBorder="1" applyAlignment="1">
      <alignment horizontal="center" vertical="center" shrinkToFit="1"/>
    </xf>
    <xf numFmtId="0" fontId="54" fillId="0" borderId="302" xfId="10" applyFont="1" applyBorder="1" applyAlignment="1">
      <alignment horizontal="center" vertical="center" shrinkToFit="1"/>
    </xf>
    <xf numFmtId="0" fontId="54" fillId="0" borderId="303" xfId="10" applyFont="1" applyBorder="1" applyAlignment="1">
      <alignment horizontal="center" vertical="center" shrinkToFit="1"/>
    </xf>
    <xf numFmtId="38" fontId="54" fillId="0" borderId="338" xfId="12" applyFont="1" applyBorder="1" applyAlignment="1">
      <alignment horizontal="right" vertical="center" shrinkToFit="1"/>
    </xf>
    <xf numFmtId="38" fontId="54" fillId="0" borderId="333" xfId="12" applyFont="1" applyBorder="1" applyAlignment="1">
      <alignment horizontal="right" vertical="center" shrinkToFit="1"/>
    </xf>
    <xf numFmtId="38" fontId="54" fillId="0" borderId="334" xfId="12" applyFont="1" applyBorder="1" applyAlignment="1">
      <alignment horizontal="right" vertical="center" shrinkToFit="1"/>
    </xf>
    <xf numFmtId="38" fontId="54" fillId="0" borderId="416" xfId="12" applyFont="1" applyBorder="1" applyAlignment="1">
      <alignment horizontal="right" vertical="center" shrinkToFit="1"/>
    </xf>
    <xf numFmtId="38" fontId="54" fillId="0" borderId="336" xfId="12" applyFont="1" applyBorder="1" applyAlignment="1">
      <alignment horizontal="right" vertical="center" shrinkToFit="1"/>
    </xf>
    <xf numFmtId="38" fontId="54" fillId="0" borderId="328" xfId="12" applyFont="1" applyBorder="1" applyAlignment="1">
      <alignment horizontal="right" vertical="center" shrinkToFit="1"/>
    </xf>
    <xf numFmtId="38" fontId="54" fillId="0" borderId="332" xfId="12" applyFont="1" applyBorder="1" applyAlignment="1">
      <alignment horizontal="right" vertical="center" shrinkToFit="1"/>
    </xf>
    <xf numFmtId="38" fontId="54" fillId="0" borderId="417" xfId="12" applyFont="1" applyBorder="1" applyAlignment="1">
      <alignment horizontal="right" vertical="center" shrinkToFit="1"/>
    </xf>
    <xf numFmtId="38" fontId="54" fillId="0" borderId="337" xfId="12" applyFont="1" applyBorder="1" applyAlignment="1">
      <alignment horizontal="right" vertical="center" shrinkToFit="1"/>
    </xf>
    <xf numFmtId="38" fontId="54" fillId="0" borderId="344" xfId="12" applyFont="1" applyBorder="1" applyAlignment="1">
      <alignment horizontal="right" vertical="center" shrinkToFit="1"/>
    </xf>
    <xf numFmtId="38" fontId="54" fillId="0" borderId="266" xfId="12" applyFont="1" applyBorder="1" applyAlignment="1" applyProtection="1">
      <alignment horizontal="right" vertical="center" shrinkToFit="1"/>
      <protection locked="0"/>
    </xf>
    <xf numFmtId="38" fontId="54" fillId="0" borderId="267" xfId="12" applyFont="1" applyBorder="1" applyAlignment="1" applyProtection="1">
      <alignment horizontal="right" vertical="center" shrinkToFit="1"/>
      <protection locked="0"/>
    </xf>
    <xf numFmtId="38" fontId="54" fillId="0" borderId="274" xfId="12" applyFont="1" applyBorder="1" applyAlignment="1" applyProtection="1">
      <alignment horizontal="right" vertical="center" shrinkToFit="1"/>
      <protection locked="0"/>
    </xf>
    <xf numFmtId="0" fontId="54" fillId="0" borderId="421" xfId="10" applyFont="1" applyBorder="1" applyAlignment="1">
      <alignment horizontal="center" vertical="center" shrinkToFit="1"/>
    </xf>
    <xf numFmtId="0" fontId="54" fillId="0" borderId="345" xfId="10" applyFont="1" applyBorder="1" applyAlignment="1">
      <alignment horizontal="center" vertical="center" shrinkToFit="1"/>
    </xf>
    <xf numFmtId="0" fontId="54" fillId="0" borderId="347" xfId="10" applyFont="1" applyBorder="1" applyAlignment="1">
      <alignment horizontal="center" vertical="center" shrinkToFit="1"/>
    </xf>
    <xf numFmtId="0" fontId="54" fillId="0" borderId="398" xfId="10" applyFont="1" applyBorder="1" applyAlignment="1">
      <alignment horizontal="center" vertical="center" shrinkToFit="1"/>
    </xf>
    <xf numFmtId="0" fontId="54" fillId="0" borderId="399" xfId="10" applyFont="1" applyBorder="1" applyAlignment="1">
      <alignment horizontal="center" vertical="center" shrinkToFit="1"/>
    </xf>
    <xf numFmtId="0" fontId="54" fillId="0" borderId="414" xfId="10" applyFont="1" applyBorder="1" applyAlignment="1">
      <alignment horizontal="center" vertical="center" shrinkToFit="1"/>
    </xf>
    <xf numFmtId="38" fontId="54" fillId="0" borderId="341" xfId="12" applyFont="1" applyBorder="1" applyAlignment="1">
      <alignment horizontal="right" vertical="center" shrinkToFit="1"/>
    </xf>
    <xf numFmtId="38" fontId="54" fillId="0" borderId="342" xfId="12" applyFont="1" applyBorder="1" applyAlignment="1">
      <alignment horizontal="right" vertical="center" shrinkToFit="1"/>
    </xf>
    <xf numFmtId="38" fontId="54" fillId="0" borderId="415" xfId="12" applyFont="1" applyBorder="1" applyAlignment="1">
      <alignment horizontal="right" vertical="center" shrinkToFit="1"/>
    </xf>
    <xf numFmtId="38" fontId="54" fillId="0" borderId="391" xfId="12" applyFont="1" applyBorder="1" applyAlignment="1" applyProtection="1">
      <alignment horizontal="right" vertical="center" shrinkToFit="1"/>
      <protection locked="0"/>
    </xf>
    <xf numFmtId="38" fontId="54" fillId="0" borderId="389" xfId="12" applyFont="1" applyBorder="1" applyAlignment="1" applyProtection="1">
      <alignment horizontal="right" vertical="center" shrinkToFit="1"/>
      <protection locked="0"/>
    </xf>
    <xf numFmtId="38" fontId="54" fillId="0" borderId="393" xfId="12" applyFont="1" applyBorder="1" applyAlignment="1" applyProtection="1">
      <alignment horizontal="right" vertical="center" shrinkToFit="1"/>
      <protection locked="0"/>
    </xf>
    <xf numFmtId="0" fontId="54" fillId="0" borderId="408" xfId="10" applyFont="1" applyBorder="1" applyAlignment="1">
      <alignment horizontal="center" vertical="center" shrinkToFit="1"/>
    </xf>
    <xf numFmtId="0" fontId="54" fillId="0" borderId="409" xfId="10" applyFont="1" applyBorder="1" applyAlignment="1">
      <alignment horizontal="center" vertical="center" shrinkToFit="1"/>
    </xf>
    <xf numFmtId="0" fontId="54" fillId="0" borderId="410" xfId="10" applyFont="1" applyBorder="1" applyAlignment="1">
      <alignment horizontal="center" vertical="center" shrinkToFit="1"/>
    </xf>
    <xf numFmtId="0" fontId="54" fillId="0" borderId="411" xfId="10" applyFont="1" applyBorder="1" applyAlignment="1">
      <alignment horizontal="center" vertical="center" shrinkToFit="1"/>
    </xf>
    <xf numFmtId="0" fontId="54" fillId="0" borderId="412" xfId="10" applyFont="1" applyBorder="1" applyAlignment="1">
      <alignment horizontal="center" vertical="center" shrinkToFit="1"/>
    </xf>
    <xf numFmtId="38" fontId="54" fillId="0" borderId="392" xfId="12" applyFont="1" applyBorder="1" applyAlignment="1" applyProtection="1">
      <alignment horizontal="right" vertical="center" shrinkToFit="1"/>
      <protection locked="0"/>
    </xf>
    <xf numFmtId="38" fontId="54" fillId="0" borderId="388" xfId="12" applyFont="1" applyBorder="1" applyAlignment="1" applyProtection="1">
      <alignment horizontal="right" vertical="center" shrinkToFit="1"/>
      <protection locked="0"/>
    </xf>
    <xf numFmtId="38" fontId="54" fillId="0" borderId="390" xfId="12" applyFont="1" applyBorder="1" applyAlignment="1" applyProtection="1">
      <alignment horizontal="right" vertical="center" shrinkToFit="1"/>
      <protection locked="0"/>
    </xf>
    <xf numFmtId="0" fontId="54" fillId="0" borderId="406" xfId="10" applyFont="1" applyBorder="1" applyAlignment="1">
      <alignment horizontal="center" vertical="center" shrinkToFit="1"/>
    </xf>
    <xf numFmtId="0" fontId="54" fillId="0" borderId="407" xfId="10" applyFont="1" applyBorder="1" applyAlignment="1">
      <alignment horizontal="center" vertical="center" shrinkToFit="1"/>
    </xf>
    <xf numFmtId="0" fontId="54" fillId="0" borderId="404" xfId="10" applyFont="1" applyBorder="1" applyAlignment="1">
      <alignment horizontal="center" vertical="center" shrinkToFit="1"/>
    </xf>
    <xf numFmtId="0" fontId="54" fillId="0" borderId="405" xfId="10" applyFont="1" applyBorder="1" applyAlignment="1">
      <alignment horizontal="center" vertical="center" shrinkToFit="1"/>
    </xf>
    <xf numFmtId="0" fontId="54" fillId="0" borderId="374" xfId="10" applyFont="1" applyBorder="1" applyAlignment="1">
      <alignment horizontal="center" vertical="center" shrinkToFit="1"/>
    </xf>
    <xf numFmtId="0" fontId="54" fillId="0" borderId="375" xfId="10" applyFont="1" applyBorder="1" applyAlignment="1">
      <alignment horizontal="center" vertical="center" shrinkToFit="1"/>
    </xf>
    <xf numFmtId="0" fontId="54" fillId="0" borderId="376" xfId="10" applyFont="1" applyBorder="1" applyAlignment="1">
      <alignment horizontal="center" vertical="center" shrinkToFit="1"/>
    </xf>
    <xf numFmtId="38" fontId="54" fillId="0" borderId="32" xfId="12" applyFont="1" applyBorder="1" applyAlignment="1" applyProtection="1">
      <alignment horizontal="right" vertical="center" shrinkToFit="1"/>
      <protection locked="0"/>
    </xf>
    <xf numFmtId="38" fontId="54" fillId="0" borderId="31" xfId="12" applyFont="1" applyBorder="1" applyAlignment="1" applyProtection="1">
      <alignment horizontal="right" vertical="center" shrinkToFit="1"/>
      <protection locked="0"/>
    </xf>
    <xf numFmtId="38" fontId="54" fillId="0" borderId="305" xfId="12" applyFont="1" applyBorder="1" applyAlignment="1" applyProtection="1">
      <alignment horizontal="right" vertical="center" shrinkToFit="1"/>
      <protection locked="0"/>
    </xf>
    <xf numFmtId="0" fontId="54" fillId="0" borderId="372" xfId="10" applyFont="1" applyBorder="1" applyAlignment="1">
      <alignment horizontal="center" vertical="center" shrinkToFit="1"/>
    </xf>
    <xf numFmtId="38" fontId="54" fillId="0" borderId="401" xfId="12" applyFont="1" applyBorder="1" applyAlignment="1" applyProtection="1">
      <alignment horizontal="right" vertical="center" shrinkToFit="1"/>
      <protection locked="0"/>
    </xf>
    <xf numFmtId="38" fontId="54" fillId="0" borderId="333" xfId="12" applyFont="1" applyBorder="1" applyAlignment="1" applyProtection="1">
      <alignment horizontal="right" vertical="center" shrinkToFit="1"/>
      <protection locked="0"/>
    </xf>
    <xf numFmtId="38" fontId="54" fillId="0" borderId="402" xfId="12" applyFont="1" applyBorder="1" applyAlignment="1" applyProtection="1">
      <alignment horizontal="right" vertical="center" shrinkToFit="1"/>
      <protection locked="0"/>
    </xf>
    <xf numFmtId="38" fontId="54" fillId="0" borderId="338" xfId="12" applyFont="1" applyBorder="1" applyAlignment="1" applyProtection="1">
      <alignment horizontal="right" vertical="center" shrinkToFit="1"/>
      <protection locked="0"/>
    </xf>
    <xf numFmtId="38" fontId="54" fillId="0" borderId="334" xfId="12" applyFont="1" applyBorder="1" applyAlignment="1" applyProtection="1">
      <alignment horizontal="right" vertical="center" shrinkToFit="1"/>
      <protection locked="0"/>
    </xf>
    <xf numFmtId="38" fontId="54" fillId="0" borderId="403" xfId="12" applyFont="1" applyBorder="1" applyAlignment="1" applyProtection="1">
      <alignment horizontal="right" vertical="center" shrinkToFit="1"/>
      <protection locked="0"/>
    </xf>
    <xf numFmtId="38" fontId="54" fillId="0" borderId="385" xfId="12" applyFont="1" applyBorder="1" applyAlignment="1" applyProtection="1">
      <alignment horizontal="right" vertical="center" shrinkToFit="1"/>
      <protection locked="0"/>
    </xf>
    <xf numFmtId="38" fontId="54" fillId="0" borderId="383" xfId="12" applyFont="1" applyBorder="1" applyAlignment="1" applyProtection="1">
      <alignment horizontal="right" vertical="center" shrinkToFit="1"/>
      <protection locked="0"/>
    </xf>
    <xf numFmtId="38" fontId="54" fillId="0" borderId="386" xfId="12" applyFont="1" applyBorder="1" applyAlignment="1" applyProtection="1">
      <alignment horizontal="right" vertical="center" shrinkToFit="1"/>
      <protection locked="0"/>
    </xf>
    <xf numFmtId="38" fontId="54" fillId="0" borderId="382" xfId="12" applyFont="1" applyBorder="1" applyAlignment="1" applyProtection="1">
      <alignment horizontal="right" vertical="center" shrinkToFit="1"/>
      <protection locked="0"/>
    </xf>
    <xf numFmtId="38" fontId="54" fillId="0" borderId="384" xfId="12" applyFont="1" applyBorder="1" applyAlignment="1" applyProtection="1">
      <alignment horizontal="right" vertical="center" shrinkToFit="1"/>
      <protection locked="0"/>
    </xf>
    <xf numFmtId="38" fontId="54" fillId="0" borderId="387" xfId="12" applyFont="1" applyBorder="1" applyAlignment="1" applyProtection="1">
      <alignment horizontal="right" vertical="center" shrinkToFit="1"/>
      <protection locked="0"/>
    </xf>
    <xf numFmtId="0" fontId="54" fillId="0" borderId="396" xfId="10" applyFont="1" applyBorder="1" applyAlignment="1">
      <alignment horizontal="center" vertical="center" shrinkToFit="1"/>
    </xf>
    <xf numFmtId="0" fontId="54" fillId="0" borderId="397" xfId="10" applyFont="1" applyBorder="1" applyAlignment="1">
      <alignment horizontal="center" vertical="center" shrinkToFit="1"/>
    </xf>
    <xf numFmtId="0" fontId="54" fillId="0" borderId="400" xfId="10" applyFont="1" applyBorder="1" applyAlignment="1">
      <alignment horizontal="center" vertical="center" shrinkToFit="1"/>
    </xf>
    <xf numFmtId="0" fontId="54" fillId="0" borderId="394" xfId="10" applyFont="1" applyBorder="1" applyAlignment="1">
      <alignment horizontal="center" vertical="center" shrinkToFit="1"/>
    </xf>
    <xf numFmtId="0" fontId="54" fillId="0" borderId="395" xfId="10" applyFont="1" applyBorder="1" applyAlignment="1">
      <alignment horizontal="center" vertical="center" shrinkToFit="1"/>
    </xf>
    <xf numFmtId="0" fontId="54" fillId="0" borderId="379" xfId="10" applyFont="1" applyBorder="1" applyAlignment="1">
      <alignment horizontal="center" vertical="center" shrinkToFit="1"/>
    </xf>
    <xf numFmtId="0" fontId="54" fillId="0" borderId="380" xfId="10" applyFont="1" applyBorder="1" applyAlignment="1">
      <alignment horizontal="center" vertical="center" shrinkToFit="1"/>
    </xf>
    <xf numFmtId="0" fontId="54" fillId="0" borderId="381" xfId="10" applyFont="1" applyBorder="1" applyAlignment="1">
      <alignment horizontal="center" vertical="center" shrinkToFit="1"/>
    </xf>
    <xf numFmtId="0" fontId="54" fillId="0" borderId="5" xfId="10" applyFont="1" applyBorder="1" applyAlignment="1">
      <alignment horizontal="center" vertical="center" shrinkToFit="1"/>
    </xf>
    <xf numFmtId="0" fontId="54" fillId="0" borderId="373" xfId="10" applyFont="1" applyBorder="1" applyAlignment="1">
      <alignment horizontal="center" vertical="center" shrinkToFit="1"/>
    </xf>
    <xf numFmtId="0" fontId="54" fillId="0" borderId="10" xfId="10" applyFont="1" applyBorder="1" applyAlignment="1">
      <alignment horizontal="center" vertical="center" shrinkToFit="1"/>
    </xf>
    <xf numFmtId="0" fontId="54" fillId="0" borderId="371" xfId="10" applyFont="1" applyBorder="1" applyAlignment="1">
      <alignment horizontal="center" vertical="center" shrinkToFit="1"/>
    </xf>
    <xf numFmtId="38" fontId="54" fillId="0" borderId="285" xfId="12" applyFont="1" applyBorder="1" applyAlignment="1" applyProtection="1">
      <alignment horizontal="right" vertical="center" shrinkToFit="1"/>
      <protection locked="0"/>
    </xf>
    <xf numFmtId="38" fontId="54" fillId="0" borderId="279" xfId="12" applyFont="1" applyBorder="1" applyAlignment="1" applyProtection="1">
      <alignment horizontal="right" vertical="center" shrinkToFit="1"/>
      <protection locked="0"/>
    </xf>
    <xf numFmtId="38" fontId="54" fillId="0" borderId="286" xfId="12" applyFont="1" applyBorder="1" applyAlignment="1" applyProtection="1">
      <alignment horizontal="right" vertical="center" shrinkToFit="1"/>
      <protection locked="0"/>
    </xf>
    <xf numFmtId="0" fontId="54" fillId="0" borderId="369" xfId="10" applyFont="1" applyBorder="1" applyAlignment="1">
      <alignment horizontal="center" vertical="center" shrinkToFit="1"/>
    </xf>
    <xf numFmtId="0" fontId="54" fillId="0" borderId="280" xfId="10" applyFont="1" applyBorder="1" applyAlignment="1">
      <alignment horizontal="center" vertical="center" shrinkToFit="1"/>
    </xf>
    <xf numFmtId="0" fontId="54" fillId="0" borderId="281" xfId="10" applyFont="1" applyBorder="1" applyAlignment="1">
      <alignment horizontal="center" vertical="center" shrinkToFit="1"/>
    </xf>
    <xf numFmtId="0" fontId="54" fillId="0" borderId="370" xfId="10" applyFont="1" applyBorder="1" applyAlignment="1">
      <alignment horizontal="center" vertical="center" shrinkToFit="1"/>
    </xf>
    <xf numFmtId="0" fontId="54" fillId="0" borderId="377" xfId="10" applyFont="1" applyBorder="1" applyAlignment="1">
      <alignment horizontal="center" vertical="center" shrinkToFit="1"/>
    </xf>
    <xf numFmtId="0" fontId="54" fillId="0" borderId="378" xfId="10" applyFont="1" applyBorder="1" applyAlignment="1">
      <alignment horizontal="center" vertical="center" shrinkToFit="1"/>
    </xf>
    <xf numFmtId="38" fontId="54" fillId="0" borderId="296" xfId="12" applyFont="1" applyBorder="1" applyAlignment="1" applyProtection="1">
      <alignment horizontal="right" vertical="center" shrinkToFit="1"/>
      <protection locked="0"/>
    </xf>
    <xf numFmtId="38" fontId="54" fillId="0" borderId="290" xfId="12" applyFont="1" applyBorder="1" applyAlignment="1" applyProtection="1">
      <alignment horizontal="right" vertical="center" shrinkToFit="1"/>
      <protection locked="0"/>
    </xf>
    <xf numFmtId="38" fontId="54" fillId="0" borderId="297" xfId="12" applyFont="1" applyBorder="1" applyAlignment="1" applyProtection="1">
      <alignment horizontal="right" vertical="center" shrinkToFit="1"/>
      <protection locked="0"/>
    </xf>
    <xf numFmtId="38" fontId="54" fillId="0" borderId="234" xfId="12" applyFont="1" applyBorder="1" applyAlignment="1" applyProtection="1">
      <alignment horizontal="right" vertical="center" shrinkToFit="1"/>
      <protection locked="0"/>
    </xf>
    <xf numFmtId="38" fontId="54" fillId="0" borderId="231" xfId="12" applyFont="1" applyBorder="1" applyAlignment="1" applyProtection="1">
      <alignment horizontal="right" vertical="center" shrinkToFit="1"/>
      <protection locked="0"/>
    </xf>
    <xf numFmtId="38" fontId="54" fillId="0" borderId="235" xfId="12" applyFont="1" applyBorder="1" applyAlignment="1" applyProtection="1">
      <alignment horizontal="right" vertical="center" shrinkToFit="1"/>
      <protection locked="0"/>
    </xf>
    <xf numFmtId="0" fontId="54" fillId="0" borderId="367" xfId="10" applyFont="1" applyBorder="1" applyAlignment="1">
      <alignment horizontal="center" vertical="center" shrinkToFit="1"/>
    </xf>
    <xf numFmtId="0" fontId="54" fillId="0" borderId="268" xfId="10" applyFont="1" applyBorder="1" applyAlignment="1">
      <alignment horizontal="center" vertical="center" shrinkToFit="1"/>
    </xf>
    <xf numFmtId="0" fontId="54" fillId="0" borderId="269" xfId="10" applyFont="1" applyBorder="1" applyAlignment="1">
      <alignment horizontal="center" vertical="center" shrinkToFit="1"/>
    </xf>
    <xf numFmtId="0" fontId="54" fillId="0" borderId="270" xfId="10" applyFont="1" applyBorder="1" applyAlignment="1">
      <alignment horizontal="center" vertical="center" shrinkToFit="1"/>
    </xf>
    <xf numFmtId="38" fontId="54" fillId="0" borderId="260" xfId="12" applyFont="1" applyBorder="1" applyAlignment="1" applyProtection="1">
      <alignment horizontal="right" vertical="center" shrinkToFit="1"/>
      <protection locked="0"/>
    </xf>
    <xf numFmtId="38" fontId="54" fillId="0" borderId="261" xfId="12" applyFont="1" applyBorder="1" applyAlignment="1" applyProtection="1">
      <alignment horizontal="right" vertical="center" shrinkToFit="1"/>
      <protection locked="0"/>
    </xf>
    <xf numFmtId="0" fontId="54" fillId="0" borderId="233" xfId="10" applyFont="1" applyBorder="1" applyAlignment="1">
      <alignment horizontal="center" vertical="center" shrinkToFit="1"/>
    </xf>
    <xf numFmtId="0" fontId="54" fillId="0" borderId="254" xfId="10" applyFont="1" applyBorder="1" applyAlignment="1">
      <alignment horizontal="center" vertical="center" shrinkToFit="1"/>
    </xf>
    <xf numFmtId="0" fontId="54" fillId="0" borderId="255" xfId="10" applyFont="1" applyBorder="1" applyAlignment="1">
      <alignment horizontal="center" vertical="center" shrinkToFit="1"/>
    </xf>
    <xf numFmtId="0" fontId="54" fillId="0" borderId="256" xfId="10" applyFont="1" applyBorder="1" applyAlignment="1">
      <alignment horizontal="center" vertical="center" shrinkToFit="1"/>
    </xf>
    <xf numFmtId="0" fontId="53" fillId="0" borderId="251" xfId="10" applyFont="1" applyBorder="1" applyAlignment="1">
      <alignment horizontal="center" vertical="center" shrinkToFit="1"/>
    </xf>
    <xf numFmtId="0" fontId="53" fillId="0" borderId="252" xfId="10" applyFont="1" applyBorder="1" applyAlignment="1">
      <alignment horizontal="center" vertical="center" shrinkToFit="1"/>
    </xf>
    <xf numFmtId="38" fontId="54" fillId="0" borderId="359" xfId="12" applyFont="1" applyBorder="1" applyAlignment="1">
      <alignment horizontal="right" vertical="center" shrinkToFit="1"/>
    </xf>
    <xf numFmtId="38" fontId="54" fillId="0" borderId="362" xfId="12" applyFont="1" applyBorder="1" applyAlignment="1">
      <alignment horizontal="right" vertical="center" shrinkToFit="1"/>
    </xf>
    <xf numFmtId="38" fontId="54" fillId="0" borderId="346" xfId="12" applyFont="1" applyBorder="1" applyAlignment="1">
      <alignment horizontal="right" vertical="center" shrinkToFit="1"/>
    </xf>
    <xf numFmtId="0" fontId="54" fillId="0" borderId="353" xfId="10" applyFont="1" applyBorder="1" applyAlignment="1">
      <alignment horizontal="center" vertical="center" shrinkToFit="1"/>
    </xf>
    <xf numFmtId="0" fontId="54" fillId="0" borderId="354" xfId="10" applyFont="1" applyBorder="1" applyAlignment="1">
      <alignment horizontal="center" vertical="center" shrinkToFit="1"/>
    </xf>
    <xf numFmtId="38" fontId="54" fillId="0" borderId="335" xfId="12" applyFont="1" applyBorder="1" applyAlignment="1">
      <alignment horizontal="right" vertical="center" shrinkToFit="1"/>
    </xf>
    <xf numFmtId="38" fontId="54" fillId="0" borderId="348" xfId="12" applyFont="1" applyBorder="1" applyAlignment="1">
      <alignment horizontal="right" vertical="center" shrinkToFit="1"/>
    </xf>
    <xf numFmtId="38" fontId="54" fillId="0" borderId="340" xfId="12" applyFont="1" applyBorder="1" applyAlignment="1">
      <alignment horizontal="right" vertical="center" shrinkToFit="1"/>
    </xf>
    <xf numFmtId="38" fontId="54" fillId="0" borderId="339" xfId="12" applyFont="1" applyBorder="1" applyAlignment="1">
      <alignment horizontal="right" vertical="center" shrinkToFit="1"/>
    </xf>
    <xf numFmtId="38" fontId="54" fillId="0" borderId="343" xfId="12" applyFont="1" applyBorder="1" applyAlignment="1">
      <alignment horizontal="right" vertical="center" shrinkToFit="1"/>
    </xf>
    <xf numFmtId="0" fontId="54" fillId="0" borderId="327" xfId="10" applyFont="1" applyBorder="1" applyAlignment="1">
      <alignment horizontal="center" vertical="center" shrinkToFit="1"/>
    </xf>
    <xf numFmtId="0" fontId="54" fillId="0" borderId="328" xfId="10" applyFont="1" applyBorder="1" applyAlignment="1">
      <alignment horizontal="center" vertical="center" shrinkToFit="1"/>
    </xf>
    <xf numFmtId="0" fontId="54" fillId="0" borderId="329" xfId="10" applyFont="1" applyBorder="1" applyAlignment="1">
      <alignment horizontal="center" vertical="center" shrinkToFit="1"/>
    </xf>
    <xf numFmtId="0" fontId="54" fillId="0" borderId="330" xfId="10" applyFont="1" applyBorder="1" applyAlignment="1">
      <alignment horizontal="center" vertical="center" shrinkToFit="1"/>
    </xf>
    <xf numFmtId="0" fontId="54" fillId="0" borderId="331" xfId="10" applyFont="1" applyBorder="1" applyAlignment="1">
      <alignment horizontal="center" vertical="center" shrinkToFit="1"/>
    </xf>
    <xf numFmtId="38" fontId="54" fillId="0" borderId="321" xfId="12" applyFont="1" applyBorder="1" applyAlignment="1" applyProtection="1">
      <alignment horizontal="right" vertical="center" shrinkToFit="1"/>
      <protection locked="0"/>
    </xf>
    <xf numFmtId="38" fontId="54" fillId="0" borderId="322" xfId="12" applyFont="1" applyBorder="1" applyAlignment="1" applyProtection="1">
      <alignment horizontal="right" vertical="center" shrinkToFit="1"/>
      <protection locked="0"/>
    </xf>
    <xf numFmtId="38" fontId="54" fillId="0" borderId="323" xfId="12" applyFont="1" applyBorder="1" applyAlignment="1" applyProtection="1">
      <alignment horizontal="right" vertical="center" shrinkToFit="1"/>
      <protection locked="0"/>
    </xf>
    <xf numFmtId="0" fontId="54" fillId="0" borderId="314" xfId="10" applyFont="1" applyFill="1" applyBorder="1" applyAlignment="1">
      <alignment horizontal="center" vertical="center" shrinkToFit="1"/>
    </xf>
    <xf numFmtId="0" fontId="54" fillId="0" borderId="0" xfId="10" applyFont="1" applyFill="1" applyBorder="1" applyAlignment="1">
      <alignment horizontal="center" vertical="center" shrinkToFit="1"/>
    </xf>
    <xf numFmtId="0" fontId="54" fillId="0" borderId="315" xfId="10" applyFont="1" applyFill="1" applyBorder="1" applyAlignment="1">
      <alignment horizontal="center" vertical="center" shrinkToFit="1"/>
    </xf>
    <xf numFmtId="0" fontId="54" fillId="0" borderId="296" xfId="10" applyFont="1" applyBorder="1" applyAlignment="1">
      <alignment horizontal="center" vertical="center" shrinkToFit="1"/>
    </xf>
    <xf numFmtId="0" fontId="54" fillId="0" borderId="291" xfId="10" applyFont="1" applyBorder="1" applyAlignment="1">
      <alignment horizontal="center" vertical="center" shrinkToFit="1"/>
    </xf>
    <xf numFmtId="0" fontId="54" fillId="0" borderId="292" xfId="10" applyFont="1" applyBorder="1" applyAlignment="1">
      <alignment horizontal="center" vertical="center" shrinkToFit="1"/>
    </xf>
    <xf numFmtId="0" fontId="54" fillId="0" borderId="293" xfId="10" applyFont="1" applyBorder="1" applyAlignment="1">
      <alignment horizontal="center" vertical="center" shrinkToFit="1"/>
    </xf>
    <xf numFmtId="0" fontId="54" fillId="2" borderId="298" xfId="10" applyFont="1" applyFill="1" applyBorder="1" applyAlignment="1" applyProtection="1">
      <alignment horizontal="center" vertical="center" shrinkToFit="1"/>
      <protection locked="0"/>
    </xf>
    <xf numFmtId="0" fontId="54" fillId="2" borderId="299" xfId="10" applyFont="1" applyFill="1" applyBorder="1" applyAlignment="1" applyProtection="1">
      <alignment horizontal="center" vertical="center" shrinkToFit="1"/>
      <protection locked="0"/>
    </xf>
    <xf numFmtId="0" fontId="54" fillId="2" borderId="300" xfId="10" applyFont="1" applyFill="1" applyBorder="1" applyAlignment="1" applyProtection="1">
      <alignment horizontal="center" vertical="center" shrinkToFit="1"/>
      <protection locked="0"/>
    </xf>
    <xf numFmtId="0" fontId="54" fillId="2" borderId="311" xfId="10" applyFont="1" applyFill="1" applyBorder="1" applyAlignment="1" applyProtection="1">
      <alignment horizontal="center" vertical="center" shrinkToFit="1"/>
      <protection locked="0"/>
    </xf>
    <xf numFmtId="0" fontId="54" fillId="2" borderId="312" xfId="10" applyFont="1" applyFill="1" applyBorder="1" applyAlignment="1" applyProtection="1">
      <alignment horizontal="center" vertical="center" shrinkToFit="1"/>
      <protection locked="0"/>
    </xf>
    <xf numFmtId="0" fontId="54" fillId="2" borderId="313" xfId="10" applyFont="1" applyFill="1" applyBorder="1" applyAlignment="1" applyProtection="1">
      <alignment horizontal="center" vertical="center" shrinkToFit="1"/>
      <protection locked="0"/>
    </xf>
    <xf numFmtId="0" fontId="54" fillId="0" borderId="278" xfId="10" applyFont="1" applyBorder="1" applyAlignment="1">
      <alignment horizontal="center" vertical="center" shrinkToFit="1"/>
    </xf>
    <xf numFmtId="0" fontId="54" fillId="0" borderId="282" xfId="10" applyFont="1" applyBorder="1" applyAlignment="1">
      <alignment horizontal="center" vertical="center" shrinkToFit="1"/>
    </xf>
    <xf numFmtId="0" fontId="54" fillId="0" borderId="271" xfId="10" applyFont="1" applyBorder="1" applyAlignment="1">
      <alignment horizontal="center" vertical="center" shrinkToFit="1"/>
    </xf>
    <xf numFmtId="0" fontId="54" fillId="2" borderId="309" xfId="10" applyFont="1" applyFill="1" applyBorder="1" applyAlignment="1" applyProtection="1">
      <alignment horizontal="center" vertical="center" wrapText="1" shrinkToFit="1"/>
      <protection locked="0"/>
    </xf>
    <xf numFmtId="0" fontId="54" fillId="2" borderId="2" xfId="10" applyFont="1" applyFill="1" applyBorder="1" applyAlignment="1" applyProtection="1">
      <alignment horizontal="center" vertical="center" shrinkToFit="1"/>
      <protection locked="0"/>
    </xf>
    <xf numFmtId="0" fontId="54" fillId="2" borderId="310" xfId="10" applyFont="1" applyFill="1" applyBorder="1" applyAlignment="1" applyProtection="1">
      <alignment horizontal="center" vertical="center" shrinkToFit="1"/>
      <protection locked="0"/>
    </xf>
    <xf numFmtId="0" fontId="54" fillId="2" borderId="287" xfId="10" applyFont="1" applyFill="1" applyBorder="1" applyAlignment="1" applyProtection="1">
      <alignment horizontal="center" vertical="center" shrinkToFit="1"/>
      <protection locked="0"/>
    </xf>
    <xf numFmtId="0" fontId="54" fillId="2" borderId="4" xfId="10" applyFont="1" applyFill="1" applyBorder="1" applyAlignment="1" applyProtection="1">
      <alignment horizontal="center" vertical="center" shrinkToFit="1"/>
      <protection locked="0"/>
    </xf>
    <xf numFmtId="0" fontId="54" fillId="2" borderId="288" xfId="10" applyFont="1" applyFill="1" applyBorder="1" applyAlignment="1" applyProtection="1">
      <alignment horizontal="center" vertical="center" shrinkToFit="1"/>
      <protection locked="0"/>
    </xf>
    <xf numFmtId="0" fontId="54" fillId="2" borderId="306" xfId="10" applyFont="1" applyFill="1" applyBorder="1" applyAlignment="1" applyProtection="1">
      <alignment horizontal="center" vertical="center" shrinkToFit="1"/>
      <protection locked="0"/>
    </xf>
    <xf numFmtId="0" fontId="54" fillId="2" borderId="307" xfId="10" applyFont="1" applyFill="1" applyBorder="1" applyAlignment="1" applyProtection="1">
      <alignment horizontal="center" vertical="center" shrinkToFit="1"/>
      <protection locked="0"/>
    </xf>
    <xf numFmtId="0" fontId="54" fillId="2" borderId="308" xfId="10" applyFont="1" applyFill="1" applyBorder="1" applyAlignment="1" applyProtection="1">
      <alignment horizontal="center" vertical="center" shrinkToFit="1"/>
      <protection locked="0"/>
    </xf>
    <xf numFmtId="0" fontId="54" fillId="0" borderId="289" xfId="10" applyFont="1" applyBorder="1" applyAlignment="1">
      <alignment horizontal="center" vertical="center" shrinkToFit="1"/>
    </xf>
    <xf numFmtId="0" fontId="54" fillId="2" borderId="275" xfId="10" applyFont="1" applyFill="1" applyBorder="1" applyAlignment="1" applyProtection="1">
      <alignment horizontal="center" vertical="center" shrinkToFit="1"/>
      <protection locked="0"/>
    </xf>
    <xf numFmtId="0" fontId="54" fillId="2" borderId="276" xfId="10" applyFont="1" applyFill="1" applyBorder="1" applyAlignment="1" applyProtection="1">
      <alignment horizontal="center" vertical="center" shrinkToFit="1"/>
      <protection locked="0"/>
    </xf>
    <xf numFmtId="0" fontId="54" fillId="2" borderId="277" xfId="10" applyFont="1" applyFill="1" applyBorder="1" applyAlignment="1" applyProtection="1">
      <alignment horizontal="center" vertical="center" shrinkToFit="1"/>
      <protection locked="0"/>
    </xf>
    <xf numFmtId="0" fontId="54" fillId="0" borderId="250" xfId="10" applyFont="1" applyFill="1" applyBorder="1" applyAlignment="1">
      <alignment horizontal="center" vertical="center" shrinkToFit="1"/>
    </xf>
    <xf numFmtId="0" fontId="54" fillId="0" borderId="251" xfId="10" applyFont="1" applyFill="1" applyBorder="1" applyAlignment="1">
      <alignment horizontal="center" vertical="center" shrinkToFit="1"/>
    </xf>
    <xf numFmtId="0" fontId="54" fillId="0" borderId="252" xfId="10" applyFont="1" applyFill="1" applyBorder="1" applyAlignment="1">
      <alignment horizontal="center" vertical="center" shrinkToFit="1"/>
    </xf>
    <xf numFmtId="0" fontId="54" fillId="0" borderId="263" xfId="10" applyFont="1" applyFill="1" applyBorder="1" applyAlignment="1">
      <alignment horizontal="center" vertical="center" shrinkToFit="1"/>
    </xf>
    <xf numFmtId="0" fontId="54" fillId="0" borderId="264" xfId="10" applyFont="1" applyFill="1" applyBorder="1" applyAlignment="1">
      <alignment horizontal="center" vertical="center" shrinkToFit="1"/>
    </xf>
    <xf numFmtId="0" fontId="54" fillId="0" borderId="265" xfId="10" applyFont="1" applyFill="1" applyBorder="1" applyAlignment="1">
      <alignment horizontal="center" vertical="center" shrinkToFit="1"/>
    </xf>
    <xf numFmtId="0" fontId="54" fillId="0" borderId="247" xfId="10" applyFont="1" applyBorder="1" applyAlignment="1">
      <alignment horizontal="center" vertical="center" shrinkToFit="1"/>
    </xf>
    <xf numFmtId="0" fontId="54" fillId="0" borderId="243" xfId="10" applyFont="1" applyBorder="1" applyAlignment="1">
      <alignment horizontal="center" vertical="center" shrinkToFit="1"/>
    </xf>
    <xf numFmtId="0" fontId="54" fillId="0" borderId="244" xfId="10" applyFont="1" applyBorder="1" applyAlignment="1">
      <alignment horizontal="center" vertical="center" shrinkToFit="1"/>
    </xf>
    <xf numFmtId="0" fontId="54" fillId="0" borderId="245" xfId="10" applyFont="1" applyBorder="1" applyAlignment="1">
      <alignment horizontal="center" vertical="center" shrinkToFit="1"/>
    </xf>
    <xf numFmtId="0" fontId="54" fillId="0" borderId="249" xfId="10" applyFont="1" applyBorder="1" applyAlignment="1">
      <alignment horizontal="center" vertical="center" shrinkToFit="1"/>
    </xf>
    <xf numFmtId="0" fontId="54" fillId="0" borderId="230" xfId="10" applyFont="1" applyBorder="1" applyAlignment="1">
      <alignment horizontal="center" vertical="center" shrinkToFit="1"/>
    </xf>
    <xf numFmtId="0" fontId="54" fillId="0" borderId="231" xfId="10" applyFont="1" applyBorder="1" applyAlignment="1">
      <alignment horizontal="center" vertical="center" shrinkToFit="1"/>
    </xf>
    <xf numFmtId="0" fontId="54" fillId="0" borderId="235" xfId="10" applyFont="1" applyBorder="1" applyAlignment="1">
      <alignment horizontal="center" vertical="center" shrinkToFit="1"/>
    </xf>
    <xf numFmtId="0" fontId="54" fillId="0" borderId="242" xfId="10" applyFont="1" applyBorder="1" applyAlignment="1">
      <alignment horizontal="center" vertical="center" shrinkToFit="1"/>
    </xf>
    <xf numFmtId="0" fontId="54" fillId="0" borderId="246" xfId="10" applyFont="1" applyBorder="1" applyAlignment="1">
      <alignment horizontal="center" vertical="center" shrinkToFit="1"/>
    </xf>
    <xf numFmtId="0" fontId="54" fillId="0" borderId="248" xfId="10" applyFont="1" applyBorder="1" applyAlignment="1">
      <alignment horizontal="center" vertical="center" shrinkToFit="1"/>
    </xf>
    <xf numFmtId="0" fontId="49" fillId="0" borderId="216" xfId="10" applyFont="1" applyBorder="1" applyAlignment="1">
      <alignment horizontal="center" vertical="center" shrinkToFit="1"/>
    </xf>
    <xf numFmtId="0" fontId="49" fillId="0" borderId="217" xfId="10" applyFont="1" applyBorder="1" applyAlignment="1">
      <alignment horizontal="center" vertical="center" shrinkToFit="1"/>
    </xf>
    <xf numFmtId="0" fontId="49" fillId="0" borderId="218" xfId="10" applyFont="1" applyBorder="1" applyAlignment="1">
      <alignment horizontal="center" vertical="center" shrinkToFit="1"/>
    </xf>
    <xf numFmtId="0" fontId="51" fillId="0" borderId="0" xfId="10" applyFont="1" applyBorder="1" applyAlignment="1">
      <alignment horizontal="right" vertical="center" shrinkToFit="1"/>
    </xf>
    <xf numFmtId="0" fontId="51" fillId="0" borderId="219" xfId="10" applyFont="1" applyBorder="1" applyAlignment="1">
      <alignment horizontal="right" vertical="center" shrinkToFit="1"/>
    </xf>
    <xf numFmtId="0" fontId="51" fillId="0" borderId="223" xfId="10" applyFont="1" applyBorder="1" applyAlignment="1">
      <alignment horizontal="left" vertical="center" shrinkToFit="1"/>
    </xf>
    <xf numFmtId="0" fontId="51" fillId="0" borderId="0" xfId="10" applyFont="1" applyBorder="1" applyAlignment="1">
      <alignment horizontal="left" vertical="center" shrinkToFit="1"/>
    </xf>
    <xf numFmtId="0" fontId="50" fillId="0" borderId="0" xfId="10" applyFont="1" applyAlignment="1">
      <alignment horizontal="left" vertical="center" shrinkToFit="1"/>
    </xf>
    <xf numFmtId="0" fontId="54" fillId="0" borderId="224" xfId="10" applyFont="1" applyBorder="1" applyAlignment="1">
      <alignment horizontal="center" vertical="center" shrinkToFit="1"/>
    </xf>
    <xf numFmtId="0" fontId="54" fillId="0" borderId="225" xfId="10" applyFont="1" applyBorder="1" applyAlignment="1">
      <alignment horizontal="center" vertical="center" shrinkToFit="1"/>
    </xf>
    <xf numFmtId="0" fontId="54" fillId="0" borderId="226" xfId="10" applyFont="1" applyBorder="1" applyAlignment="1">
      <alignment horizontal="center" vertical="center" shrinkToFit="1"/>
    </xf>
    <xf numFmtId="0" fontId="54" fillId="0" borderId="236" xfId="10" applyFont="1" applyBorder="1" applyAlignment="1">
      <alignment horizontal="center" vertical="center" shrinkToFit="1"/>
    </xf>
    <xf numFmtId="0" fontId="54" fillId="0" borderId="237" xfId="10" applyFont="1" applyBorder="1" applyAlignment="1">
      <alignment horizontal="center" vertical="center" shrinkToFit="1"/>
    </xf>
    <xf numFmtId="0" fontId="54" fillId="0" borderId="238" xfId="10" applyFont="1" applyBorder="1" applyAlignment="1">
      <alignment horizontal="center" vertical="center" shrinkToFit="1"/>
    </xf>
    <xf numFmtId="0" fontId="54" fillId="0" borderId="227" xfId="10" applyFont="1" applyBorder="1" applyAlignment="1">
      <alignment horizontal="center" vertical="center" shrinkToFit="1"/>
    </xf>
    <xf numFmtId="0" fontId="54" fillId="0" borderId="228" xfId="10" applyFont="1" applyBorder="1" applyAlignment="1">
      <alignment horizontal="center" vertical="center" shrinkToFit="1"/>
    </xf>
    <xf numFmtId="0" fontId="54" fillId="0" borderId="239" xfId="10" applyFont="1" applyBorder="1" applyAlignment="1">
      <alignment horizontal="center" vertical="center" shrinkToFit="1"/>
    </xf>
    <xf numFmtId="0" fontId="54" fillId="0" borderId="240" xfId="10" applyFont="1" applyBorder="1" applyAlignment="1">
      <alignment horizontal="center" vertical="center" shrinkToFit="1"/>
    </xf>
    <xf numFmtId="0" fontId="54" fillId="0" borderId="229" xfId="10" applyFont="1" applyBorder="1" applyAlignment="1">
      <alignment horizontal="center" vertical="center" shrinkToFit="1"/>
    </xf>
    <xf numFmtId="0" fontId="54" fillId="0" borderId="241" xfId="10" applyFont="1" applyBorder="1" applyAlignment="1">
      <alignment horizontal="center" vertical="center" shrinkToFit="1"/>
    </xf>
    <xf numFmtId="0" fontId="39" fillId="0" borderId="92" xfId="10" applyFont="1" applyBorder="1" applyAlignment="1">
      <alignment horizontal="center" vertical="center" shrinkToFit="1"/>
    </xf>
    <xf numFmtId="0" fontId="35" fillId="2" borderId="4" xfId="10" applyFont="1" applyFill="1" applyBorder="1" applyAlignment="1" applyProtection="1">
      <alignment horizontal="left" vertical="top" wrapText="1" shrinkToFit="1"/>
      <protection locked="0"/>
    </xf>
    <xf numFmtId="0" fontId="35" fillId="2" borderId="5" xfId="10" applyFont="1" applyFill="1" applyBorder="1" applyAlignment="1" applyProtection="1">
      <alignment horizontal="left" vertical="top" wrapText="1" shrinkToFit="1"/>
      <protection locked="0"/>
    </xf>
    <xf numFmtId="0" fontId="35" fillId="2" borderId="0" xfId="10" applyFont="1" applyFill="1" applyBorder="1" applyAlignment="1" applyProtection="1">
      <alignment horizontal="left" vertical="top" wrapText="1" shrinkToFit="1"/>
      <protection locked="0"/>
    </xf>
    <xf numFmtId="0" fontId="35" fillId="2" borderId="32" xfId="10" applyFont="1" applyFill="1" applyBorder="1" applyAlignment="1" applyProtection="1">
      <alignment horizontal="left" vertical="top" wrapText="1" shrinkToFit="1"/>
      <protection locked="0"/>
    </xf>
    <xf numFmtId="0" fontId="35" fillId="2" borderId="2" xfId="10" applyFont="1" applyFill="1" applyBorder="1" applyAlignment="1" applyProtection="1">
      <alignment horizontal="left" vertical="top" wrapText="1" shrinkToFit="1"/>
      <protection locked="0"/>
    </xf>
    <xf numFmtId="0" fontId="35" fillId="2" borderId="10" xfId="10" applyFont="1" applyFill="1" applyBorder="1" applyAlignment="1" applyProtection="1">
      <alignment horizontal="left" vertical="top" wrapText="1" shrinkToFit="1"/>
      <protection locked="0"/>
    </xf>
    <xf numFmtId="0" fontId="35" fillId="2" borderId="3" xfId="10" applyFont="1" applyFill="1" applyBorder="1" applyAlignment="1" applyProtection="1">
      <alignment horizontal="center" vertical="top" wrapText="1" shrinkToFit="1"/>
      <protection locked="0"/>
    </xf>
    <xf numFmtId="0" fontId="35" fillId="2" borderId="4" xfId="10" applyFont="1" applyFill="1" applyBorder="1" applyAlignment="1" applyProtection="1">
      <alignment horizontal="center" vertical="top" wrapText="1" shrinkToFit="1"/>
      <protection locked="0"/>
    </xf>
    <xf numFmtId="0" fontId="35" fillId="2" borderId="5" xfId="10" applyFont="1" applyFill="1" applyBorder="1" applyAlignment="1" applyProtection="1">
      <alignment horizontal="center" vertical="top" wrapText="1" shrinkToFit="1"/>
      <protection locked="0"/>
    </xf>
    <xf numFmtId="0" fontId="35" fillId="2" borderId="31" xfId="10" applyFont="1" applyFill="1" applyBorder="1" applyAlignment="1" applyProtection="1">
      <alignment horizontal="center" vertical="top" wrapText="1" shrinkToFit="1"/>
      <protection locked="0"/>
    </xf>
    <xf numFmtId="0" fontId="35" fillId="2" borderId="0" xfId="10" applyFont="1" applyFill="1" applyBorder="1" applyAlignment="1" applyProtection="1">
      <alignment horizontal="center" vertical="top" wrapText="1" shrinkToFit="1"/>
      <protection locked="0"/>
    </xf>
    <xf numFmtId="0" fontId="35" fillId="2" borderId="32" xfId="10" applyFont="1" applyFill="1" applyBorder="1" applyAlignment="1" applyProtection="1">
      <alignment horizontal="center" vertical="top" wrapText="1" shrinkToFit="1"/>
      <protection locked="0"/>
    </xf>
    <xf numFmtId="0" fontId="35" fillId="2" borderId="9" xfId="10" applyFont="1" applyFill="1" applyBorder="1" applyAlignment="1" applyProtection="1">
      <alignment horizontal="center" vertical="top" wrapText="1" shrinkToFit="1"/>
      <protection locked="0"/>
    </xf>
    <xf numFmtId="0" fontId="35" fillId="2" borderId="2" xfId="10" applyFont="1" applyFill="1" applyBorder="1" applyAlignment="1" applyProtection="1">
      <alignment horizontal="center" vertical="top" wrapText="1" shrinkToFit="1"/>
      <protection locked="0"/>
    </xf>
    <xf numFmtId="0" fontId="35" fillId="2" borderId="10" xfId="10" applyFont="1" applyFill="1" applyBorder="1" applyAlignment="1" applyProtection="1">
      <alignment horizontal="center" vertical="top" wrapText="1" shrinkToFit="1"/>
      <protection locked="0"/>
    </xf>
    <xf numFmtId="38" fontId="20" fillId="6" borderId="212" xfId="12" applyFont="1" applyFill="1" applyBorder="1" applyAlignment="1">
      <alignment horizontal="right" vertical="center" shrinkToFit="1"/>
    </xf>
    <xf numFmtId="38" fontId="20" fillId="6" borderId="166" xfId="12" applyFont="1" applyFill="1" applyBorder="1" applyAlignment="1">
      <alignment horizontal="right" vertical="center" shrinkToFit="1"/>
    </xf>
    <xf numFmtId="38" fontId="20" fillId="6" borderId="143" xfId="12" applyFont="1" applyFill="1" applyBorder="1" applyAlignment="1">
      <alignment horizontal="right" vertical="center" shrinkToFit="1"/>
    </xf>
    <xf numFmtId="38" fontId="20" fillId="6" borderId="145" xfId="12" applyFont="1" applyFill="1" applyBorder="1" applyAlignment="1">
      <alignment horizontal="right" vertical="center" shrinkToFit="1"/>
    </xf>
    <xf numFmtId="38" fontId="20" fillId="6" borderId="144" xfId="12" applyFont="1" applyFill="1" applyBorder="1" applyAlignment="1">
      <alignment horizontal="right" vertical="center" shrinkToFit="1"/>
    </xf>
    <xf numFmtId="0" fontId="35" fillId="7" borderId="92" xfId="10" applyFont="1" applyFill="1" applyBorder="1" applyAlignment="1">
      <alignment horizontal="center" vertical="center" shrinkToFit="1"/>
    </xf>
    <xf numFmtId="0" fontId="35" fillId="7" borderId="74" xfId="10" applyFont="1" applyFill="1" applyBorder="1" applyAlignment="1">
      <alignment horizontal="center" vertical="center" shrinkToFit="1"/>
    </xf>
    <xf numFmtId="0" fontId="41" fillId="7" borderId="75" xfId="10" applyFont="1" applyFill="1" applyBorder="1" applyAlignment="1">
      <alignment horizontal="center" vertical="center" shrinkToFit="1"/>
    </xf>
    <xf numFmtId="0" fontId="20" fillId="6" borderId="142" xfId="10" applyFont="1" applyFill="1" applyBorder="1" applyAlignment="1">
      <alignment horizontal="center" vertical="center" shrinkToFit="1"/>
    </xf>
    <xf numFmtId="0" fontId="20" fillId="6" borderId="170" xfId="10" applyFont="1" applyFill="1" applyBorder="1" applyAlignment="1">
      <alignment horizontal="center" vertical="center" shrinkToFit="1"/>
    </xf>
    <xf numFmtId="38" fontId="20" fillId="6" borderId="142" xfId="12" applyFont="1" applyFill="1" applyBorder="1" applyAlignment="1">
      <alignment horizontal="right" vertical="center" shrinkToFit="1"/>
    </xf>
    <xf numFmtId="38" fontId="20" fillId="6" borderId="162" xfId="12" applyFont="1" applyFill="1" applyBorder="1" applyAlignment="1">
      <alignment horizontal="right" vertical="center" shrinkToFit="1"/>
    </xf>
    <xf numFmtId="38" fontId="20" fillId="6" borderId="140" xfId="12" applyFont="1" applyFill="1" applyBorder="1" applyAlignment="1">
      <alignment horizontal="right" vertical="center" shrinkToFit="1"/>
    </xf>
    <xf numFmtId="38" fontId="20" fillId="6" borderId="159" xfId="12" applyFont="1" applyFill="1" applyBorder="1" applyAlignment="1">
      <alignment horizontal="right" vertical="center" shrinkToFit="1"/>
    </xf>
    <xf numFmtId="0" fontId="20" fillId="6" borderId="20" xfId="10" applyFont="1" applyFill="1" applyBorder="1" applyAlignment="1">
      <alignment horizontal="center" vertical="center" shrinkToFit="1"/>
    </xf>
    <xf numFmtId="0" fontId="20" fillId="6" borderId="22" xfId="10" applyFont="1" applyFill="1" applyBorder="1" applyAlignment="1">
      <alignment horizontal="center" vertical="center" shrinkToFit="1"/>
    </xf>
    <xf numFmtId="38" fontId="20" fillId="6" borderId="25" xfId="12" applyFont="1" applyFill="1" applyBorder="1" applyAlignment="1">
      <alignment horizontal="right" vertical="center" shrinkToFit="1"/>
    </xf>
    <xf numFmtId="38" fontId="20" fillId="6" borderId="26" xfId="12" applyFont="1" applyFill="1" applyBorder="1" applyAlignment="1">
      <alignment horizontal="right" vertical="center" shrinkToFit="1"/>
    </xf>
    <xf numFmtId="38" fontId="20" fillId="6" borderId="52" xfId="12" applyFont="1" applyFill="1" applyBorder="1" applyAlignment="1">
      <alignment horizontal="right" vertical="center" shrinkToFit="1"/>
    </xf>
    <xf numFmtId="38" fontId="20" fillId="6" borderId="210" xfId="12" applyFont="1" applyFill="1" applyBorder="1" applyAlignment="1">
      <alignment horizontal="right" vertical="center" shrinkToFit="1"/>
    </xf>
    <xf numFmtId="38" fontId="20" fillId="6" borderId="29" xfId="12" applyFont="1" applyFill="1" applyBorder="1" applyAlignment="1">
      <alignment horizontal="right" vertical="center" shrinkToFit="1"/>
    </xf>
    <xf numFmtId="38" fontId="20" fillId="6" borderId="53" xfId="12" applyFont="1" applyFill="1" applyBorder="1" applyAlignment="1">
      <alignment horizontal="right" vertical="center" shrinkToFit="1"/>
    </xf>
    <xf numFmtId="38" fontId="20" fillId="6" borderId="133" xfId="12" applyFont="1" applyFill="1" applyBorder="1" applyAlignment="1">
      <alignment horizontal="right" vertical="center" shrinkToFit="1"/>
    </xf>
    <xf numFmtId="38" fontId="20" fillId="6" borderId="208" xfId="12" applyFont="1" applyFill="1" applyBorder="1" applyAlignment="1">
      <alignment horizontal="right" vertical="center" shrinkToFit="1"/>
    </xf>
    <xf numFmtId="38" fontId="20" fillId="6" borderId="209" xfId="12" applyFont="1" applyFill="1" applyBorder="1" applyAlignment="1">
      <alignment horizontal="right" vertical="center" shrinkToFit="1"/>
    </xf>
    <xf numFmtId="38" fontId="20" fillId="6" borderId="115" xfId="12" applyFont="1" applyFill="1" applyBorder="1" applyAlignment="1">
      <alignment horizontal="right" vertical="center" shrinkToFit="1"/>
    </xf>
    <xf numFmtId="38" fontId="20" fillId="6" borderId="154" xfId="12" applyFont="1" applyFill="1" applyBorder="1" applyAlignment="1">
      <alignment horizontal="right" vertical="center" shrinkToFit="1"/>
    </xf>
    <xf numFmtId="0" fontId="20" fillId="6" borderId="112" xfId="10" applyFont="1" applyFill="1" applyBorder="1" applyAlignment="1">
      <alignment horizontal="center" vertical="center" shrinkToFit="1"/>
    </xf>
    <xf numFmtId="0" fontId="20" fillId="6" borderId="152" xfId="10" applyFont="1" applyFill="1" applyBorder="1" applyAlignment="1">
      <alignment horizontal="center" vertical="center" shrinkToFit="1"/>
    </xf>
    <xf numFmtId="0" fontId="20" fillId="6" borderId="0" xfId="10" applyFont="1" applyFill="1" applyBorder="1" applyAlignment="1">
      <alignment horizontal="center" vertical="center" shrinkToFit="1"/>
    </xf>
    <xf numFmtId="0" fontId="20" fillId="6" borderId="175" xfId="10" applyFont="1" applyFill="1" applyBorder="1" applyAlignment="1">
      <alignment horizontal="center" vertical="center" shrinkToFit="1"/>
    </xf>
    <xf numFmtId="0" fontId="20" fillId="6" borderId="140" xfId="10" applyFont="1" applyFill="1" applyBorder="1" applyAlignment="1">
      <alignment horizontal="center" vertical="center" shrinkToFit="1"/>
    </xf>
    <xf numFmtId="0" fontId="20" fillId="6" borderId="161" xfId="10" applyFont="1" applyFill="1" applyBorder="1" applyAlignment="1">
      <alignment horizontal="center" vertical="center" shrinkToFit="1"/>
    </xf>
    <xf numFmtId="38" fontId="20" fillId="6" borderId="155" xfId="12" applyFont="1" applyFill="1" applyBorder="1" applyAlignment="1">
      <alignment horizontal="right" vertical="center" shrinkToFit="1"/>
    </xf>
    <xf numFmtId="0" fontId="20" fillId="6" borderId="151" xfId="10" applyFont="1" applyFill="1" applyBorder="1" applyAlignment="1">
      <alignment horizontal="center" vertical="center" shrinkToFit="1"/>
    </xf>
    <xf numFmtId="0" fontId="20" fillId="6" borderId="118" xfId="10" applyFont="1" applyFill="1" applyBorder="1" applyAlignment="1">
      <alignment horizontal="center" vertical="center" shrinkToFit="1"/>
    </xf>
    <xf numFmtId="0" fontId="20" fillId="6" borderId="78" xfId="10" applyFont="1" applyFill="1" applyBorder="1" applyAlignment="1">
      <alignment horizontal="center" vertical="center" shrinkToFit="1"/>
    </xf>
    <xf numFmtId="0" fontId="20" fillId="6" borderId="207" xfId="10" applyFont="1" applyFill="1" applyBorder="1" applyAlignment="1">
      <alignment horizontal="center" vertical="center" shrinkToFit="1"/>
    </xf>
    <xf numFmtId="0" fontId="20" fillId="6" borderId="160" xfId="10" applyFont="1" applyFill="1" applyBorder="1" applyAlignment="1">
      <alignment horizontal="center" vertical="center" shrinkToFit="1"/>
    </xf>
    <xf numFmtId="0" fontId="20" fillId="6" borderId="214" xfId="10" applyFont="1" applyFill="1" applyBorder="1" applyAlignment="1">
      <alignment horizontal="center" vertical="center" shrinkToFit="1"/>
    </xf>
    <xf numFmtId="38" fontId="20" fillId="6" borderId="116" xfId="12" applyFont="1" applyFill="1" applyBorder="1" applyAlignment="1">
      <alignment horizontal="right" vertical="center" shrinkToFit="1"/>
    </xf>
    <xf numFmtId="38" fontId="20" fillId="6" borderId="112" xfId="12" applyFont="1" applyFill="1" applyBorder="1" applyAlignment="1">
      <alignment horizontal="right" vertical="center" shrinkToFit="1"/>
    </xf>
    <xf numFmtId="38" fontId="20" fillId="6" borderId="150" xfId="12" applyFont="1" applyFill="1" applyBorder="1" applyAlignment="1">
      <alignment horizontal="right" vertical="center" shrinkToFit="1"/>
    </xf>
    <xf numFmtId="0" fontId="20" fillId="6" borderId="115" xfId="10" applyFont="1" applyFill="1" applyBorder="1" applyAlignment="1">
      <alignment horizontal="center" vertical="center" shrinkToFit="1"/>
    </xf>
    <xf numFmtId="0" fontId="20" fillId="6" borderId="200" xfId="10" applyFont="1" applyFill="1" applyBorder="1" applyAlignment="1">
      <alignment horizontal="center" vertical="center" shrinkToFit="1"/>
    </xf>
    <xf numFmtId="0" fontId="20" fillId="6" borderId="26" xfId="10" applyFont="1" applyFill="1" applyBorder="1" applyAlignment="1">
      <alignment horizontal="center" vertical="center" shrinkToFit="1"/>
    </xf>
    <xf numFmtId="0" fontId="20" fillId="6" borderId="157" xfId="10" applyFont="1" applyFill="1" applyBorder="1" applyAlignment="1">
      <alignment horizontal="center" vertical="center" shrinkToFit="1"/>
    </xf>
    <xf numFmtId="0" fontId="20" fillId="6" borderId="143" xfId="10" applyFont="1" applyFill="1" applyBorder="1" applyAlignment="1">
      <alignment horizontal="center" vertical="center" shrinkToFit="1"/>
    </xf>
    <xf numFmtId="0" fontId="20" fillId="6" borderId="213" xfId="10" applyFont="1" applyFill="1" applyBorder="1" applyAlignment="1">
      <alignment horizontal="center" vertical="center" shrinkToFit="1"/>
    </xf>
    <xf numFmtId="38" fontId="20" fillId="6" borderId="21" xfId="12" applyFont="1" applyFill="1" applyBorder="1" applyAlignment="1">
      <alignment horizontal="right" vertical="center" shrinkToFit="1"/>
    </xf>
    <xf numFmtId="38" fontId="20" fillId="6" borderId="23" xfId="12" applyFont="1" applyFill="1" applyBorder="1" applyAlignment="1">
      <alignment horizontal="right" vertical="center" shrinkToFit="1"/>
    </xf>
    <xf numFmtId="0" fontId="41" fillId="6" borderId="111" xfId="10" applyFont="1" applyFill="1" applyBorder="1" applyAlignment="1">
      <alignment horizontal="center" vertical="center" wrapText="1" shrinkToFit="1"/>
    </xf>
    <xf numFmtId="0" fontId="41" fillId="6" borderId="112" xfId="10" applyFont="1" applyFill="1" applyBorder="1" applyAlignment="1">
      <alignment horizontal="center" vertical="center" wrapText="1" shrinkToFit="1"/>
    </xf>
    <xf numFmtId="0" fontId="41" fillId="6" borderId="131" xfId="10" applyFont="1" applyFill="1" applyBorder="1" applyAlignment="1">
      <alignment horizontal="center" vertical="center" wrapText="1" shrinkToFit="1"/>
    </xf>
    <xf numFmtId="0" fontId="41" fillId="6" borderId="0" xfId="10" applyFont="1" applyFill="1" applyBorder="1" applyAlignment="1">
      <alignment horizontal="center" vertical="center" wrapText="1" shrinkToFit="1"/>
    </xf>
    <xf numFmtId="0" fontId="41" fillId="6" borderId="211" xfId="10" applyFont="1" applyFill="1" applyBorder="1" applyAlignment="1">
      <alignment horizontal="center" vertical="center" wrapText="1" shrinkToFit="1"/>
    </xf>
    <xf numFmtId="0" fontId="41" fillId="6" borderId="140" xfId="10" applyFont="1" applyFill="1" applyBorder="1" applyAlignment="1">
      <alignment horizontal="center" vertical="center" wrapText="1" shrinkToFit="1"/>
    </xf>
    <xf numFmtId="0" fontId="20" fillId="6" borderId="114" xfId="10" applyFont="1" applyFill="1" applyBorder="1" applyAlignment="1">
      <alignment horizontal="center" vertical="center" shrinkToFit="1"/>
    </xf>
    <xf numFmtId="0" fontId="20" fillId="6" borderId="198" xfId="10" applyFont="1" applyFill="1" applyBorder="1" applyAlignment="1">
      <alignment horizontal="center" vertical="center" shrinkToFit="1"/>
    </xf>
    <xf numFmtId="38" fontId="20" fillId="6" borderId="114" xfId="12" applyFont="1" applyFill="1" applyBorder="1" applyAlignment="1">
      <alignment horizontal="right" vertical="center" shrinkToFit="1"/>
    </xf>
    <xf numFmtId="38" fontId="20" fillId="6" borderId="20" xfId="12" applyFont="1" applyFill="1" applyBorder="1" applyAlignment="1">
      <alignment horizontal="right" vertical="center" shrinkToFit="1"/>
    </xf>
    <xf numFmtId="38" fontId="20" fillId="6" borderId="146" xfId="12" applyFont="1" applyFill="1" applyBorder="1" applyAlignment="1">
      <alignment horizontal="right" vertical="center" shrinkToFit="1"/>
    </xf>
    <xf numFmtId="178" fontId="20" fillId="6" borderId="15" xfId="13" applyNumberFormat="1" applyFont="1" applyFill="1" applyBorder="1" applyAlignment="1">
      <alignment horizontal="center" vertical="center" shrinkToFit="1"/>
    </xf>
    <xf numFmtId="178" fontId="20" fillId="6" borderId="124" xfId="13" applyNumberFormat="1" applyFont="1" applyFill="1" applyBorder="1" applyAlignment="1">
      <alignment horizontal="center" vertical="center" shrinkToFit="1"/>
    </xf>
    <xf numFmtId="178" fontId="20" fillId="6" borderId="78" xfId="13" applyNumberFormat="1" applyFont="1" applyFill="1" applyBorder="1" applyAlignment="1">
      <alignment horizontal="center" vertical="center" shrinkToFit="1"/>
    </xf>
    <xf numFmtId="178" fontId="20" fillId="6" borderId="207" xfId="13" applyNumberFormat="1" applyFont="1" applyFill="1" applyBorder="1" applyAlignment="1">
      <alignment horizontal="center" vertical="center" shrinkToFit="1"/>
    </xf>
    <xf numFmtId="38" fontId="20" fillId="6" borderId="129" xfId="12" applyFont="1" applyFill="1" applyBorder="1" applyAlignment="1">
      <alignment horizontal="right" vertical="center" shrinkToFit="1"/>
    </xf>
    <xf numFmtId="38" fontId="20" fillId="6" borderId="24" xfId="12" applyFont="1" applyFill="1" applyBorder="1" applyAlignment="1">
      <alignment horizontal="right" vertical="center" shrinkToFit="1"/>
    </xf>
    <xf numFmtId="38" fontId="20" fillId="6" borderId="0" xfId="12" applyFont="1" applyFill="1" applyBorder="1" applyAlignment="1">
      <alignment horizontal="right" vertical="center" shrinkToFit="1"/>
    </xf>
    <xf numFmtId="38" fontId="20" fillId="6" borderId="79" xfId="12" applyFont="1" applyFill="1" applyBorder="1" applyAlignment="1">
      <alignment horizontal="right" vertical="center" shrinkToFit="1"/>
    </xf>
    <xf numFmtId="178" fontId="20" fillId="6" borderId="4" xfId="13" applyNumberFormat="1" applyFont="1" applyFill="1" applyBorder="1" applyAlignment="1">
      <alignment horizontal="center" vertical="center" shrinkToFit="1"/>
    </xf>
    <xf numFmtId="178" fontId="20" fillId="6" borderId="0" xfId="13" applyNumberFormat="1" applyFont="1" applyFill="1" applyBorder="1" applyAlignment="1">
      <alignment horizontal="center" vertical="center" shrinkToFit="1"/>
    </xf>
    <xf numFmtId="178" fontId="20" fillId="6" borderId="160" xfId="13" applyNumberFormat="1" applyFont="1" applyFill="1" applyBorder="1" applyAlignment="1">
      <alignment horizontal="center" vertical="center" shrinkToFit="1"/>
    </xf>
    <xf numFmtId="178" fontId="20" fillId="6" borderId="140" xfId="13" applyNumberFormat="1" applyFont="1" applyFill="1" applyBorder="1" applyAlignment="1">
      <alignment horizontal="center" vertical="center" shrinkToFit="1"/>
    </xf>
    <xf numFmtId="38" fontId="20" fillId="6" borderId="123" xfId="12" applyFont="1" applyFill="1" applyBorder="1" applyAlignment="1">
      <alignment horizontal="right" vertical="center" shrinkToFit="1"/>
    </xf>
    <xf numFmtId="38" fontId="20" fillId="6" borderId="4" xfId="12" applyFont="1" applyFill="1" applyBorder="1" applyAlignment="1">
      <alignment horizontal="right" vertical="center" shrinkToFit="1"/>
    </xf>
    <xf numFmtId="38" fontId="20" fillId="6" borderId="14" xfId="12" applyFont="1" applyFill="1" applyBorder="1" applyAlignment="1">
      <alignment horizontal="right" vertical="center" shrinkToFit="1"/>
    </xf>
    <xf numFmtId="38" fontId="20" fillId="6" borderId="15" xfId="12" applyFont="1" applyFill="1" applyBorder="1" applyAlignment="1">
      <alignment horizontal="right" vertical="center" shrinkToFit="1"/>
    </xf>
    <xf numFmtId="178" fontId="20" fillId="6" borderId="173" xfId="13" applyNumberFormat="1" applyFont="1" applyFill="1" applyBorder="1" applyAlignment="1">
      <alignment horizontal="center" vertical="center" shrinkToFit="1"/>
    </xf>
    <xf numFmtId="178" fontId="20" fillId="6" borderId="175" xfId="13" applyNumberFormat="1" applyFont="1" applyFill="1" applyBorder="1" applyAlignment="1">
      <alignment horizontal="center" vertical="center" shrinkToFit="1"/>
    </xf>
    <xf numFmtId="178" fontId="20" fillId="6" borderId="161" xfId="13" applyNumberFormat="1" applyFont="1" applyFill="1" applyBorder="1" applyAlignment="1">
      <alignment horizontal="center" vertical="center" shrinkToFit="1"/>
    </xf>
    <xf numFmtId="38" fontId="20" fillId="6" borderId="51" xfId="12" applyFont="1" applyFill="1" applyBorder="1" applyAlignment="1">
      <alignment horizontal="right" vertical="center" shrinkToFit="1"/>
    </xf>
    <xf numFmtId="38" fontId="20" fillId="6" borderId="7" xfId="12" applyFont="1" applyFill="1" applyBorder="1" applyAlignment="1">
      <alignment horizontal="right" vertical="center" shrinkToFit="1"/>
    </xf>
    <xf numFmtId="38" fontId="20" fillId="6" borderId="50" xfId="12" applyFont="1" applyFill="1" applyBorder="1" applyAlignment="1">
      <alignment horizontal="right" vertical="center" shrinkToFit="1"/>
    </xf>
    <xf numFmtId="38" fontId="20" fillId="0" borderId="201" xfId="12" applyFont="1" applyFill="1" applyBorder="1" applyAlignment="1">
      <alignment horizontal="right" vertical="center" shrinkToFit="1"/>
    </xf>
    <xf numFmtId="38" fontId="20" fillId="0" borderId="39" xfId="12" applyFont="1" applyFill="1" applyBorder="1" applyAlignment="1">
      <alignment horizontal="right" vertical="center" shrinkToFit="1"/>
    </xf>
    <xf numFmtId="38" fontId="20" fillId="0" borderId="48" xfId="12" applyFont="1" applyFill="1" applyBorder="1" applyAlignment="1">
      <alignment horizontal="right" vertical="center" shrinkToFit="1"/>
    </xf>
    <xf numFmtId="38" fontId="20" fillId="0" borderId="49" xfId="12" applyFont="1" applyFill="1" applyBorder="1" applyAlignment="1">
      <alignment horizontal="right" vertical="center" shrinkToFit="1"/>
    </xf>
    <xf numFmtId="0" fontId="41" fillId="6" borderId="122" xfId="10" applyFont="1" applyFill="1" applyBorder="1" applyAlignment="1">
      <alignment horizontal="center" vertical="center" wrapText="1" shrinkToFit="1"/>
    </xf>
    <xf numFmtId="0" fontId="41" fillId="6" borderId="4" xfId="10" applyFont="1" applyFill="1" applyBorder="1" applyAlignment="1">
      <alignment horizontal="center" vertical="center" wrapText="1" shrinkToFit="1"/>
    </xf>
    <xf numFmtId="0" fontId="41" fillId="6" borderId="5" xfId="10" applyFont="1" applyFill="1" applyBorder="1" applyAlignment="1">
      <alignment horizontal="center" vertical="center" wrapText="1" shrinkToFit="1"/>
    </xf>
    <xf numFmtId="0" fontId="41" fillId="6" borderId="32" xfId="10" applyFont="1" applyFill="1" applyBorder="1" applyAlignment="1">
      <alignment horizontal="center" vertical="center" wrapText="1" shrinkToFit="1"/>
    </xf>
    <xf numFmtId="0" fontId="20" fillId="6" borderId="6" xfId="10" applyFont="1" applyFill="1" applyBorder="1" applyAlignment="1">
      <alignment horizontal="center" vertical="center" shrinkToFit="1"/>
    </xf>
    <xf numFmtId="0" fontId="20" fillId="6" borderId="8" xfId="10" applyFont="1" applyFill="1" applyBorder="1" applyAlignment="1">
      <alignment horizontal="center" vertical="center" shrinkToFit="1"/>
    </xf>
    <xf numFmtId="38" fontId="20" fillId="6" borderId="3" xfId="12" applyFont="1" applyFill="1" applyBorder="1" applyAlignment="1">
      <alignment horizontal="right" vertical="center" shrinkToFit="1"/>
    </xf>
    <xf numFmtId="178" fontId="20" fillId="6" borderId="51" xfId="13" applyNumberFormat="1" applyFont="1" applyFill="1" applyBorder="1" applyAlignment="1">
      <alignment horizontal="center" vertical="center" shrinkToFit="1"/>
    </xf>
    <xf numFmtId="178" fontId="20" fillId="6" borderId="7" xfId="13" applyNumberFormat="1" applyFont="1" applyFill="1" applyBorder="1" applyAlignment="1">
      <alignment horizontal="center" vertical="center" shrinkToFit="1"/>
    </xf>
    <xf numFmtId="178" fontId="20" fillId="6" borderId="53" xfId="13" applyNumberFormat="1" applyFont="1" applyFill="1" applyBorder="1" applyAlignment="1">
      <alignment horizontal="center" vertical="center" shrinkToFit="1"/>
    </xf>
    <xf numFmtId="178" fontId="20" fillId="6" borderId="26" xfId="13" applyNumberFormat="1" applyFont="1" applyFill="1" applyBorder="1" applyAlignment="1">
      <alignment horizontal="center" vertical="center" shrinkToFit="1"/>
    </xf>
    <xf numFmtId="178" fontId="20" fillId="6" borderId="24" xfId="13" applyNumberFormat="1" applyFont="1" applyFill="1" applyBorder="1" applyAlignment="1">
      <alignment horizontal="center" vertical="center" shrinkToFit="1"/>
    </xf>
    <xf numFmtId="178" fontId="20" fillId="6" borderId="21" xfId="13" applyNumberFormat="1" applyFont="1" applyFill="1" applyBorder="1" applyAlignment="1">
      <alignment horizontal="center" vertical="center" shrinkToFit="1"/>
    </xf>
    <xf numFmtId="0" fontId="20" fillId="0" borderId="38" xfId="10" applyFont="1" applyBorder="1" applyAlignment="1">
      <alignment horizontal="center" vertical="center" shrinkToFit="1"/>
    </xf>
    <xf numFmtId="0" fontId="20" fillId="0" borderId="40" xfId="10" applyFont="1" applyBorder="1" applyAlignment="1">
      <alignment horizontal="center" vertical="center" shrinkToFit="1"/>
    </xf>
    <xf numFmtId="38" fontId="20" fillId="0" borderId="38" xfId="12" applyFont="1" applyFill="1" applyBorder="1" applyAlignment="1">
      <alignment horizontal="right" vertical="center" shrinkToFit="1"/>
    </xf>
    <xf numFmtId="0" fontId="20" fillId="0" borderId="25" xfId="10" applyFont="1" applyBorder="1" applyAlignment="1">
      <alignment horizontal="center" vertical="center" shrinkToFit="1"/>
    </xf>
    <xf numFmtId="0" fontId="20" fillId="0" borderId="27" xfId="10" applyFont="1" applyBorder="1" applyAlignment="1">
      <alignment horizontal="center" vertical="center" shrinkToFit="1"/>
    </xf>
    <xf numFmtId="38" fontId="20" fillId="0" borderId="25" xfId="12" applyFont="1" applyFill="1" applyBorder="1" applyAlignment="1">
      <alignment horizontal="right" vertical="center" shrinkToFit="1"/>
    </xf>
    <xf numFmtId="38" fontId="20" fillId="0" borderId="26" xfId="12" applyFont="1" applyFill="1" applyBorder="1" applyAlignment="1">
      <alignment horizontal="right" vertical="center" shrinkToFit="1"/>
    </xf>
    <xf numFmtId="38" fontId="20" fillId="0" borderId="52" xfId="12" applyFont="1" applyFill="1" applyBorder="1" applyAlignment="1">
      <alignment horizontal="right" vertical="center" shrinkToFit="1"/>
    </xf>
    <xf numFmtId="38" fontId="20" fillId="0" borderId="133" xfId="12" applyFont="1" applyFill="1" applyBorder="1" applyAlignment="1">
      <alignment horizontal="right" vertical="center" shrinkToFit="1"/>
    </xf>
    <xf numFmtId="38" fontId="20" fillId="0" borderId="53" xfId="12" applyFont="1" applyFill="1" applyBorder="1" applyAlignment="1">
      <alignment horizontal="right" vertical="center" shrinkToFit="1"/>
    </xf>
    <xf numFmtId="38" fontId="20" fillId="0" borderId="126" xfId="12" applyFont="1" applyFill="1" applyBorder="1" applyAlignment="1">
      <alignment horizontal="right" vertical="center" shrinkToFit="1"/>
    </xf>
    <xf numFmtId="38" fontId="20" fillId="0" borderId="1" xfId="12" applyFont="1" applyFill="1" applyBorder="1" applyAlignment="1">
      <alignment horizontal="right" vertical="center" shrinkToFit="1"/>
    </xf>
    <xf numFmtId="38" fontId="20" fillId="0" borderId="18" xfId="12" applyFont="1" applyFill="1" applyBorder="1" applyAlignment="1">
      <alignment horizontal="right" vertical="center" shrinkToFit="1"/>
    </xf>
    <xf numFmtId="178" fontId="20" fillId="0" borderId="19" xfId="13" applyNumberFormat="1" applyFont="1" applyFill="1" applyBorder="1" applyAlignment="1">
      <alignment horizontal="center" vertical="center" shrinkToFit="1"/>
    </xf>
    <xf numFmtId="178" fontId="20" fillId="0" borderId="17" xfId="13" applyNumberFormat="1" applyFont="1" applyFill="1" applyBorder="1" applyAlignment="1">
      <alignment horizontal="center" vertical="center" shrinkToFit="1"/>
    </xf>
    <xf numFmtId="178" fontId="20" fillId="0" borderId="53" xfId="13" applyNumberFormat="1" applyFont="1" applyFill="1" applyBorder="1" applyAlignment="1">
      <alignment horizontal="center" vertical="center" shrinkToFit="1"/>
    </xf>
    <xf numFmtId="178" fontId="20" fillId="0" borderId="27" xfId="13" applyNumberFormat="1" applyFont="1" applyFill="1" applyBorder="1" applyAlignment="1">
      <alignment horizontal="center" vertical="center" shrinkToFit="1"/>
    </xf>
    <xf numFmtId="178" fontId="20" fillId="0" borderId="49" xfId="13" applyNumberFormat="1" applyFont="1" applyFill="1" applyBorder="1" applyAlignment="1">
      <alignment horizontal="center" vertical="center" shrinkToFit="1"/>
    </xf>
    <xf numFmtId="178" fontId="20" fillId="0" borderId="40" xfId="13" applyNumberFormat="1" applyFont="1" applyFill="1" applyBorder="1" applyAlignment="1">
      <alignment horizontal="center" vertical="center" shrinkToFit="1"/>
    </xf>
    <xf numFmtId="38" fontId="20" fillId="0" borderId="19" xfId="12" applyFont="1" applyFill="1" applyBorder="1" applyAlignment="1">
      <alignment horizontal="right" vertical="center" shrinkToFit="1"/>
    </xf>
    <xf numFmtId="178" fontId="20" fillId="0" borderId="51" xfId="13" applyNumberFormat="1" applyFont="1" applyFill="1" applyBorder="1" applyAlignment="1">
      <alignment horizontal="center" vertical="center" shrinkToFit="1"/>
    </xf>
    <xf numFmtId="178" fontId="20" fillId="0" borderId="204" xfId="13" applyNumberFormat="1" applyFont="1" applyFill="1" applyBorder="1" applyAlignment="1">
      <alignment horizontal="center" vertical="center" shrinkToFit="1"/>
    </xf>
    <xf numFmtId="178" fontId="20" fillId="0" borderId="134" xfId="13" applyNumberFormat="1" applyFont="1" applyFill="1" applyBorder="1" applyAlignment="1">
      <alignment horizontal="center" vertical="center" shrinkToFit="1"/>
    </xf>
    <xf numFmtId="178" fontId="20" fillId="0" borderId="121" xfId="13" applyNumberFormat="1" applyFont="1" applyFill="1" applyBorder="1" applyAlignment="1">
      <alignment horizontal="center" vertical="center" shrinkToFit="1"/>
    </xf>
    <xf numFmtId="178" fontId="20" fillId="0" borderId="1" xfId="13" applyNumberFormat="1" applyFont="1" applyFill="1" applyBorder="1" applyAlignment="1">
      <alignment horizontal="center" vertical="center" shrinkToFit="1"/>
    </xf>
    <xf numFmtId="178" fontId="20" fillId="0" borderId="26" xfId="13" applyNumberFormat="1" applyFont="1" applyFill="1" applyBorder="1" applyAlignment="1">
      <alignment horizontal="center" vertical="center" shrinkToFit="1"/>
    </xf>
    <xf numFmtId="178" fontId="20" fillId="0" borderId="39" xfId="13" applyNumberFormat="1" applyFont="1" applyFill="1" applyBorder="1" applyAlignment="1">
      <alignment horizontal="center" vertical="center" shrinkToFit="1"/>
    </xf>
    <xf numFmtId="0" fontId="41" fillId="0" borderId="125" xfId="10" applyFont="1" applyFill="1" applyBorder="1" applyAlignment="1">
      <alignment horizontal="center" vertical="center" shrinkToFit="1"/>
    </xf>
    <xf numFmtId="0" fontId="41" fillId="0" borderId="1" xfId="10" applyFont="1" applyFill="1" applyBorder="1" applyAlignment="1">
      <alignment horizontal="center" vertical="center" shrinkToFit="1"/>
    </xf>
    <xf numFmtId="0" fontId="41" fillId="0" borderId="17" xfId="10" applyFont="1" applyFill="1" applyBorder="1" applyAlignment="1">
      <alignment horizontal="center" vertical="center" shrinkToFit="1"/>
    </xf>
    <xf numFmtId="0" fontId="41" fillId="0" borderId="132" xfId="10" applyFont="1" applyFill="1" applyBorder="1" applyAlignment="1">
      <alignment horizontal="center" vertical="center" shrinkToFit="1"/>
    </xf>
    <xf numFmtId="0" fontId="41" fillId="0" borderId="26" xfId="10" applyFont="1" applyFill="1" applyBorder="1" applyAlignment="1">
      <alignment horizontal="center" vertical="center" shrinkToFit="1"/>
    </xf>
    <xf numFmtId="0" fontId="41" fillId="0" borderId="27" xfId="10" applyFont="1" applyFill="1" applyBorder="1" applyAlignment="1">
      <alignment horizontal="center" vertical="center" shrinkToFit="1"/>
    </xf>
    <xf numFmtId="0" fontId="41" fillId="0" borderId="205" xfId="10" applyFont="1" applyFill="1" applyBorder="1" applyAlignment="1">
      <alignment horizontal="center" vertical="center" shrinkToFit="1"/>
    </xf>
    <xf numFmtId="0" fontId="41" fillId="0" borderId="39" xfId="10" applyFont="1" applyFill="1" applyBorder="1" applyAlignment="1">
      <alignment horizontal="center" vertical="center" shrinkToFit="1"/>
    </xf>
    <xf numFmtId="0" fontId="41" fillId="0" borderId="40" xfId="10" applyFont="1" applyFill="1" applyBorder="1" applyAlignment="1">
      <alignment horizontal="center" vertical="center" shrinkToFit="1"/>
    </xf>
    <xf numFmtId="0" fontId="20" fillId="0" borderId="16" xfId="10" applyFont="1" applyBorder="1" applyAlignment="1">
      <alignment horizontal="center" vertical="center" shrinkToFit="1"/>
    </xf>
    <xf numFmtId="0" fontId="20" fillId="0" borderId="17" xfId="10" applyFont="1" applyBorder="1" applyAlignment="1">
      <alignment horizontal="center" vertical="center" shrinkToFit="1"/>
    </xf>
    <xf numFmtId="38" fontId="20" fillId="0" borderId="16" xfId="12" applyFont="1" applyFill="1" applyBorder="1" applyAlignment="1">
      <alignment horizontal="right" vertical="center" shrinkToFit="1"/>
    </xf>
    <xf numFmtId="178" fontId="20" fillId="0" borderId="8" xfId="13" applyNumberFormat="1" applyFont="1" applyFill="1" applyBorder="1" applyAlignment="1">
      <alignment horizontal="center" vertical="center" shrinkToFit="1"/>
    </xf>
    <xf numFmtId="38" fontId="20" fillId="0" borderId="203" xfId="12" applyFont="1" applyFill="1" applyBorder="1" applyAlignment="1">
      <alignment horizontal="right" vertical="center" shrinkToFit="1"/>
    </xf>
    <xf numFmtId="38" fontId="20" fillId="0" borderId="7" xfId="12" applyFont="1" applyFill="1" applyBorder="1" applyAlignment="1">
      <alignment horizontal="right" vertical="center" shrinkToFit="1"/>
    </xf>
    <xf numFmtId="38" fontId="20" fillId="0" borderId="50" xfId="12" applyFont="1" applyFill="1" applyBorder="1" applyAlignment="1">
      <alignment horizontal="right" vertical="center" shrinkToFit="1"/>
    </xf>
    <xf numFmtId="38" fontId="20" fillId="0" borderId="51" xfId="12" applyFont="1" applyFill="1" applyBorder="1" applyAlignment="1">
      <alignment horizontal="right" vertical="center" shrinkToFit="1"/>
    </xf>
    <xf numFmtId="178" fontId="20" fillId="0" borderId="7" xfId="13" applyNumberFormat="1" applyFont="1" applyFill="1" applyBorder="1" applyAlignment="1">
      <alignment horizontal="center" vertical="center" shrinkToFit="1"/>
    </xf>
    <xf numFmtId="38" fontId="20" fillId="0" borderId="129" xfId="12" applyFont="1" applyFill="1" applyBorder="1" applyAlignment="1">
      <alignment horizontal="right" vertical="center" shrinkToFit="1"/>
    </xf>
    <xf numFmtId="38" fontId="20" fillId="0" borderId="21" xfId="12" applyFont="1" applyFill="1" applyBorder="1" applyAlignment="1">
      <alignment horizontal="right" vertical="center" shrinkToFit="1"/>
    </xf>
    <xf numFmtId="38" fontId="20" fillId="0" borderId="23" xfId="12" applyFont="1" applyFill="1" applyBorder="1" applyAlignment="1">
      <alignment horizontal="right" vertical="center" shrinkToFit="1"/>
    </xf>
    <xf numFmtId="180" fontId="41" fillId="0" borderId="206" xfId="10" applyNumberFormat="1" applyFont="1" applyFill="1" applyBorder="1" applyAlignment="1">
      <alignment horizontal="center" vertical="center" shrinkToFit="1"/>
    </xf>
    <xf numFmtId="180" fontId="41" fillId="0" borderId="75" xfId="10" applyNumberFormat="1" applyFont="1" applyFill="1" applyBorder="1" applyAlignment="1">
      <alignment horizontal="center" vertical="center" shrinkToFit="1"/>
    </xf>
    <xf numFmtId="180" fontId="41" fillId="0" borderId="76" xfId="10" applyNumberFormat="1" applyFont="1" applyFill="1" applyBorder="1" applyAlignment="1">
      <alignment horizontal="center" vertical="center" shrinkToFit="1"/>
    </xf>
    <xf numFmtId="0" fontId="20" fillId="0" borderId="6" xfId="10" applyFont="1" applyBorder="1" applyAlignment="1">
      <alignment horizontal="center" vertical="center" shrinkToFit="1"/>
    </xf>
    <xf numFmtId="0" fontId="20" fillId="0" borderId="8" xfId="10" applyFont="1" applyBorder="1" applyAlignment="1">
      <alignment horizontal="center" vertical="center" shrinkToFit="1"/>
    </xf>
    <xf numFmtId="38" fontId="20" fillId="0" borderId="6" xfId="12" applyFont="1" applyFill="1" applyBorder="1" applyAlignment="1">
      <alignment horizontal="right" vertical="center" shrinkToFit="1"/>
    </xf>
    <xf numFmtId="0" fontId="20" fillId="0" borderId="20" xfId="10" applyFont="1" applyBorder="1" applyAlignment="1">
      <alignment horizontal="center" vertical="center" shrinkToFit="1"/>
    </xf>
    <xf numFmtId="0" fontId="20" fillId="0" borderId="22" xfId="10" applyFont="1" applyBorder="1" applyAlignment="1">
      <alignment horizontal="center" vertical="center" shrinkToFit="1"/>
    </xf>
    <xf numFmtId="38" fontId="20" fillId="0" borderId="20" xfId="12" applyFont="1" applyFill="1" applyBorder="1" applyAlignment="1">
      <alignment horizontal="right" vertical="center" shrinkToFit="1"/>
    </xf>
    <xf numFmtId="178" fontId="20" fillId="0" borderId="24" xfId="13" applyNumberFormat="1" applyFont="1" applyFill="1" applyBorder="1" applyAlignment="1">
      <alignment horizontal="center" vertical="center" shrinkToFit="1"/>
    </xf>
    <xf numFmtId="178" fontId="20" fillId="0" borderId="22" xfId="13" applyNumberFormat="1" applyFont="1" applyFill="1" applyBorder="1" applyAlignment="1">
      <alignment horizontal="center" vertical="center" shrinkToFit="1"/>
    </xf>
    <xf numFmtId="178" fontId="20" fillId="0" borderId="127" xfId="13" applyNumberFormat="1" applyFont="1" applyFill="1" applyBorder="1" applyAlignment="1">
      <alignment horizontal="center" vertical="center" shrinkToFit="1"/>
    </xf>
    <xf numFmtId="178" fontId="20" fillId="0" borderId="130" xfId="13" applyNumberFormat="1" applyFont="1" applyFill="1" applyBorder="1" applyAlignment="1">
      <alignment horizontal="center" vertical="center" shrinkToFit="1"/>
    </xf>
    <xf numFmtId="178" fontId="20" fillId="0" borderId="21" xfId="13" applyNumberFormat="1" applyFont="1" applyFill="1" applyBorder="1" applyAlignment="1">
      <alignment horizontal="center" vertical="center" shrinkToFit="1"/>
    </xf>
    <xf numFmtId="180" fontId="41" fillId="0" borderId="125" xfId="10" applyNumberFormat="1" applyFont="1" applyFill="1" applyBorder="1" applyAlignment="1">
      <alignment horizontal="center" vertical="center" shrinkToFit="1"/>
    </xf>
    <xf numFmtId="180" fontId="41" fillId="0" borderId="1" xfId="10" applyNumberFormat="1" applyFont="1" applyFill="1" applyBorder="1" applyAlignment="1">
      <alignment horizontal="center" vertical="center" shrinkToFit="1"/>
    </xf>
    <xf numFmtId="180" fontId="41" fillId="0" borderId="17" xfId="10" applyNumberFormat="1" applyFont="1" applyFill="1" applyBorder="1" applyAlignment="1">
      <alignment horizontal="center" vertical="center" shrinkToFit="1"/>
    </xf>
    <xf numFmtId="180" fontId="41" fillId="0" borderId="132" xfId="10" applyNumberFormat="1" applyFont="1" applyFill="1" applyBorder="1" applyAlignment="1">
      <alignment horizontal="center" vertical="center" shrinkToFit="1"/>
    </xf>
    <xf numFmtId="180" fontId="41" fillId="0" borderId="26" xfId="10" applyNumberFormat="1" applyFont="1" applyFill="1" applyBorder="1" applyAlignment="1">
      <alignment horizontal="center" vertical="center" shrinkToFit="1"/>
    </xf>
    <xf numFmtId="180" fontId="41" fillId="0" borderId="27" xfId="10" applyNumberFormat="1" applyFont="1" applyFill="1" applyBorder="1" applyAlignment="1">
      <alignment horizontal="center" vertical="center" shrinkToFit="1"/>
    </xf>
    <xf numFmtId="180" fontId="41" fillId="0" borderId="128" xfId="10" applyNumberFormat="1" applyFont="1" applyFill="1" applyBorder="1" applyAlignment="1">
      <alignment horizontal="center" vertical="center" shrinkToFit="1"/>
    </xf>
    <xf numFmtId="180" fontId="41" fillId="0" borderId="21" xfId="10" applyNumberFormat="1" applyFont="1" applyFill="1" applyBorder="1" applyAlignment="1">
      <alignment horizontal="center" vertical="center" shrinkToFit="1"/>
    </xf>
    <xf numFmtId="180" fontId="41" fillId="0" borderId="22" xfId="10" applyNumberFormat="1" applyFont="1" applyFill="1" applyBorder="1" applyAlignment="1">
      <alignment horizontal="center" vertical="center" shrinkToFit="1"/>
    </xf>
    <xf numFmtId="180" fontId="41" fillId="0" borderId="202" xfId="10" applyNumberFormat="1" applyFont="1" applyFill="1" applyBorder="1" applyAlignment="1">
      <alignment horizontal="center" vertical="center" shrinkToFit="1"/>
    </xf>
    <xf numFmtId="180" fontId="41" fillId="0" borderId="7" xfId="10" applyNumberFormat="1" applyFont="1" applyFill="1" applyBorder="1" applyAlignment="1">
      <alignment horizontal="center" vertical="center" shrinkToFit="1"/>
    </xf>
    <xf numFmtId="180" fontId="41" fillId="0" borderId="8" xfId="10" applyNumberFormat="1" applyFont="1" applyFill="1" applyBorder="1" applyAlignment="1">
      <alignment horizontal="center" vertical="center" shrinkToFit="1"/>
    </xf>
    <xf numFmtId="180" fontId="41" fillId="0" borderId="205" xfId="10" applyNumberFormat="1" applyFont="1" applyFill="1" applyBorder="1" applyAlignment="1">
      <alignment horizontal="center" vertical="center" shrinkToFit="1"/>
    </xf>
    <xf numFmtId="180" fontId="41" fillId="0" borderId="39" xfId="10" applyNumberFormat="1" applyFont="1" applyFill="1" applyBorder="1" applyAlignment="1">
      <alignment horizontal="center" vertical="center" shrinkToFit="1"/>
    </xf>
    <xf numFmtId="180" fontId="41" fillId="0" borderId="40" xfId="10" applyNumberFormat="1" applyFont="1" applyFill="1" applyBorder="1" applyAlignment="1">
      <alignment horizontal="center" vertical="center" shrinkToFit="1"/>
    </xf>
    <xf numFmtId="0" fontId="20" fillId="7" borderId="21" xfId="10" applyFont="1" applyFill="1" applyBorder="1" applyAlignment="1">
      <alignment horizontal="center" vertical="center" shrinkToFit="1"/>
    </xf>
    <xf numFmtId="0" fontId="20" fillId="7" borderId="39" xfId="10" applyFont="1" applyFill="1" applyBorder="1" applyAlignment="1">
      <alignment horizontal="center" vertical="center" shrinkToFit="1"/>
    </xf>
    <xf numFmtId="0" fontId="20" fillId="7" borderId="48" xfId="10" applyFont="1" applyFill="1" applyBorder="1" applyAlignment="1">
      <alignment horizontal="center" vertical="center" shrinkToFit="1"/>
    </xf>
    <xf numFmtId="0" fontId="20" fillId="7" borderId="24" xfId="10" applyFont="1" applyFill="1" applyBorder="1" applyAlignment="1">
      <alignment horizontal="center" vertical="center" shrinkToFit="1"/>
    </xf>
    <xf numFmtId="0" fontId="20" fillId="7" borderId="130" xfId="10" applyFont="1" applyFill="1" applyBorder="1" applyAlignment="1">
      <alignment horizontal="center" vertical="center" shrinkToFit="1"/>
    </xf>
    <xf numFmtId="0" fontId="41" fillId="0" borderId="202" xfId="10" applyFont="1" applyFill="1" applyBorder="1" applyAlignment="1">
      <alignment horizontal="center" vertical="center" shrinkToFit="1"/>
    </xf>
    <xf numFmtId="0" fontId="41" fillId="0" borderId="7" xfId="10" applyFont="1" applyFill="1" applyBorder="1" applyAlignment="1">
      <alignment horizontal="center" vertical="center" shrinkToFit="1"/>
    </xf>
    <xf numFmtId="0" fontId="41" fillId="0" borderId="8" xfId="10" applyFont="1" applyFill="1" applyBorder="1" applyAlignment="1">
      <alignment horizontal="center" vertical="center" shrinkToFit="1"/>
    </xf>
    <xf numFmtId="0" fontId="41" fillId="0" borderId="128" xfId="10" applyFont="1" applyFill="1" applyBorder="1" applyAlignment="1">
      <alignment horizontal="center" vertical="center" shrinkToFit="1"/>
    </xf>
    <xf numFmtId="0" fontId="41" fillId="0" borderId="21" xfId="10" applyFont="1" applyFill="1" applyBorder="1" applyAlignment="1">
      <alignment horizontal="center" vertical="center" shrinkToFit="1"/>
    </xf>
    <xf numFmtId="0" fontId="41" fillId="0" borderId="22" xfId="10" applyFont="1" applyFill="1" applyBorder="1" applyAlignment="1">
      <alignment horizontal="center" vertical="center" shrinkToFit="1"/>
    </xf>
    <xf numFmtId="0" fontId="20" fillId="7" borderId="26" xfId="10" applyFont="1" applyFill="1" applyBorder="1" applyAlignment="1">
      <alignment horizontal="center" vertical="center" shrinkToFit="1"/>
    </xf>
    <xf numFmtId="0" fontId="20" fillId="7" borderId="134" xfId="10" applyFont="1" applyFill="1" applyBorder="1" applyAlignment="1">
      <alignment horizontal="center" vertical="center" shrinkToFit="1"/>
    </xf>
    <xf numFmtId="0" fontId="20" fillId="7" borderId="129" xfId="10" applyFont="1" applyFill="1" applyBorder="1" applyAlignment="1">
      <alignment horizontal="center" vertical="center" shrinkToFit="1"/>
    </xf>
    <xf numFmtId="0" fontId="20" fillId="7" borderId="201" xfId="10" applyFont="1" applyFill="1" applyBorder="1" applyAlignment="1">
      <alignment horizontal="center" vertical="center" shrinkToFit="1"/>
    </xf>
    <xf numFmtId="0" fontId="20" fillId="7" borderId="49" xfId="10" applyFont="1" applyFill="1" applyBorder="1" applyAlignment="1">
      <alignment horizontal="center" vertical="center" shrinkToFit="1"/>
    </xf>
    <xf numFmtId="0" fontId="20" fillId="7" borderId="120" xfId="10" applyFont="1" applyFill="1" applyBorder="1" applyAlignment="1">
      <alignment horizontal="center" vertical="center" shrinkToFit="1"/>
    </xf>
    <xf numFmtId="0" fontId="20" fillId="7" borderId="184" xfId="10" applyFont="1" applyFill="1" applyBorder="1" applyAlignment="1">
      <alignment horizontal="center" vertical="center" shrinkToFit="1"/>
    </xf>
    <xf numFmtId="0" fontId="20" fillId="7" borderId="25" xfId="10" applyFont="1" applyFill="1" applyBorder="1" applyAlignment="1">
      <alignment horizontal="center" vertical="center" shrinkToFit="1"/>
    </xf>
    <xf numFmtId="0" fontId="20" fillId="7" borderId="192" xfId="10" applyFont="1" applyFill="1" applyBorder="1" applyAlignment="1">
      <alignment horizontal="center" vertical="center" shrinkToFit="1"/>
    </xf>
    <xf numFmtId="0" fontId="20" fillId="7" borderId="20" xfId="10" applyFont="1" applyFill="1" applyBorder="1" applyAlignment="1">
      <alignment horizontal="center" vertical="center" shrinkToFit="1"/>
    </xf>
    <xf numFmtId="0" fontId="20" fillId="7" borderId="53" xfId="10" applyFont="1" applyFill="1" applyBorder="1" applyAlignment="1">
      <alignment horizontal="center" vertical="center" shrinkToFit="1"/>
    </xf>
    <xf numFmtId="0" fontId="20" fillId="7" borderId="133" xfId="10" applyFont="1" applyFill="1" applyBorder="1" applyAlignment="1">
      <alignment horizontal="center" vertical="center" shrinkToFit="1"/>
    </xf>
    <xf numFmtId="0" fontId="20" fillId="7" borderId="157" xfId="10" applyFont="1" applyFill="1" applyBorder="1" applyAlignment="1">
      <alignment horizontal="center" vertical="center" shrinkToFit="1"/>
    </xf>
    <xf numFmtId="0" fontId="36" fillId="0" borderId="140" xfId="10" applyFont="1" applyBorder="1" applyAlignment="1">
      <alignment horizontal="right" vertical="center" shrinkToFit="1"/>
    </xf>
    <xf numFmtId="180" fontId="36" fillId="0" borderId="140" xfId="10" applyNumberFormat="1" applyFont="1" applyBorder="1" applyAlignment="1">
      <alignment horizontal="center" vertical="center" shrinkToFit="1"/>
    </xf>
    <xf numFmtId="0" fontId="41" fillId="7" borderId="149" xfId="10" applyFont="1" applyFill="1" applyBorder="1" applyAlignment="1">
      <alignment horizontal="center" vertical="center" wrapText="1" shrinkToFit="1"/>
    </xf>
    <xf numFmtId="0" fontId="41" fillId="7" borderId="115" xfId="10" applyFont="1" applyFill="1" applyBorder="1" applyAlignment="1">
      <alignment horizontal="center" vertical="center" wrapText="1" shrinkToFit="1"/>
    </xf>
    <xf numFmtId="0" fontId="41" fillId="7" borderId="198" xfId="10" applyFont="1" applyFill="1" applyBorder="1" applyAlignment="1">
      <alignment horizontal="center" vertical="center" wrapText="1" shrinkToFit="1"/>
    </xf>
    <xf numFmtId="0" fontId="41" fillId="7" borderId="132" xfId="10" applyFont="1" applyFill="1" applyBorder="1" applyAlignment="1">
      <alignment horizontal="center" vertical="center" wrapText="1" shrinkToFit="1"/>
    </xf>
    <xf numFmtId="0" fontId="41" fillId="7" borderId="26" xfId="10" applyFont="1" applyFill="1" applyBorder="1" applyAlignment="1">
      <alignment horizontal="center" vertical="center" wrapText="1" shrinkToFit="1"/>
    </xf>
    <xf numFmtId="0" fontId="41" fillId="7" borderId="27" xfId="10" applyFont="1" applyFill="1" applyBorder="1" applyAlignment="1">
      <alignment horizontal="center" vertical="center" wrapText="1" shrinkToFit="1"/>
    </xf>
    <xf numFmtId="0" fontId="41" fillId="7" borderId="128" xfId="10" applyFont="1" applyFill="1" applyBorder="1" applyAlignment="1">
      <alignment horizontal="center" vertical="center" wrapText="1" shrinkToFit="1"/>
    </xf>
    <xf numFmtId="0" fontId="41" fillId="7" borderId="21" xfId="10" applyFont="1" applyFill="1" applyBorder="1" applyAlignment="1">
      <alignment horizontal="center" vertical="center" wrapText="1" shrinkToFit="1"/>
    </xf>
    <xf numFmtId="0" fontId="41" fillId="7" borderId="22" xfId="10" applyFont="1" applyFill="1" applyBorder="1" applyAlignment="1">
      <alignment horizontal="center" vertical="center" wrapText="1" shrinkToFit="1"/>
    </xf>
    <xf numFmtId="0" fontId="41" fillId="7" borderId="199" xfId="10" applyFont="1" applyFill="1" applyBorder="1" applyAlignment="1">
      <alignment horizontal="center" vertical="center" shrinkToFit="1"/>
    </xf>
    <xf numFmtId="0" fontId="41" fillId="7" borderId="184" xfId="10" applyFont="1" applyFill="1" applyBorder="1" applyAlignment="1">
      <alignment horizontal="center" vertical="center" shrinkToFit="1"/>
    </xf>
    <xf numFmtId="0" fontId="41" fillId="7" borderId="192" xfId="10" applyFont="1" applyFill="1" applyBorder="1" applyAlignment="1">
      <alignment horizontal="center" vertical="center" shrinkToFit="1"/>
    </xf>
    <xf numFmtId="0" fontId="41" fillId="7" borderId="114" xfId="10" applyFont="1" applyFill="1" applyBorder="1" applyAlignment="1">
      <alignment horizontal="center" vertical="center" shrinkToFit="1"/>
    </xf>
    <xf numFmtId="0" fontId="41" fillId="7" borderId="115" xfId="10" applyFont="1" applyFill="1" applyBorder="1" applyAlignment="1">
      <alignment horizontal="center" vertical="center" shrinkToFit="1"/>
    </xf>
    <xf numFmtId="0" fontId="3" fillId="0" borderId="462" xfId="15" applyBorder="1" applyAlignment="1" applyProtection="1">
      <alignment horizontal="center" vertical="center" textRotation="255"/>
    </xf>
    <xf numFmtId="0" fontId="3" fillId="0" borderId="463" xfId="15" applyBorder="1" applyAlignment="1" applyProtection="1">
      <alignment horizontal="center" vertical="center" textRotation="255"/>
    </xf>
    <xf numFmtId="0" fontId="3" fillId="0" borderId="459" xfId="15" applyBorder="1" applyAlignment="1" applyProtection="1">
      <alignment horizontal="center" vertical="center" wrapText="1"/>
    </xf>
    <xf numFmtId="0" fontId="3" fillId="0" borderId="464" xfId="15" applyBorder="1" applyAlignment="1" applyProtection="1">
      <alignment horizontal="center" vertical="center" wrapText="1"/>
    </xf>
    <xf numFmtId="0" fontId="3" fillId="0" borderId="459" xfId="15" applyBorder="1" applyAlignment="1" applyProtection="1">
      <alignment horizontal="right" vertical="center" shrinkToFit="1"/>
    </xf>
    <xf numFmtId="0" fontId="3" fillId="0" borderId="464" xfId="15" applyBorder="1" applyAlignment="1" applyProtection="1">
      <alignment horizontal="right" vertical="center" shrinkToFit="1"/>
    </xf>
    <xf numFmtId="0" fontId="10" fillId="0" borderId="459" xfId="15" applyFont="1" applyBorder="1" applyAlignment="1" applyProtection="1">
      <alignment horizontal="center" vertical="center" wrapText="1"/>
    </xf>
    <xf numFmtId="0" fontId="10" fillId="0" borderId="464" xfId="15" applyFont="1" applyBorder="1" applyAlignment="1" applyProtection="1">
      <alignment horizontal="center" vertical="center" wrapText="1"/>
    </xf>
    <xf numFmtId="0" fontId="59" fillId="2" borderId="2" xfId="15" applyFont="1" applyFill="1" applyBorder="1" applyAlignment="1" applyProtection="1">
      <alignment horizontal="center"/>
      <protection locked="0"/>
    </xf>
    <xf numFmtId="38" fontId="10" fillId="2" borderId="459" xfId="1" applyFont="1" applyFill="1" applyBorder="1" applyAlignment="1" applyProtection="1">
      <alignment horizontal="right" vertical="center"/>
      <protection locked="0"/>
    </xf>
    <xf numFmtId="38" fontId="10" fillId="2" borderId="464" xfId="1" applyFont="1" applyFill="1" applyBorder="1" applyAlignment="1" applyProtection="1">
      <alignment horizontal="right" vertical="center"/>
      <protection locked="0"/>
    </xf>
    <xf numFmtId="0" fontId="3" fillId="0" borderId="462" xfId="15" applyBorder="1" applyAlignment="1" applyProtection="1">
      <alignment horizontal="center" vertical="center"/>
    </xf>
    <xf numFmtId="0" fontId="3" fillId="0" borderId="463" xfId="15" applyBorder="1" applyAlignment="1" applyProtection="1">
      <alignment horizontal="center" vertical="center"/>
    </xf>
    <xf numFmtId="0" fontId="3" fillId="2" borderId="459" xfId="15" applyFill="1" applyBorder="1" applyAlignment="1" applyProtection="1">
      <alignment horizontal="center" vertical="center" wrapText="1"/>
      <protection locked="0"/>
    </xf>
    <xf numFmtId="0" fontId="3" fillId="2" borderId="464" xfId="15" applyFill="1" applyBorder="1" applyAlignment="1" applyProtection="1">
      <alignment horizontal="center" vertical="center" wrapText="1"/>
      <protection locked="0"/>
    </xf>
    <xf numFmtId="184" fontId="0" fillId="2" borderId="459" xfId="15" applyNumberFormat="1" applyFont="1" applyFill="1" applyBorder="1" applyAlignment="1" applyProtection="1">
      <alignment horizontal="right" vertical="center" shrinkToFit="1"/>
      <protection locked="0"/>
    </xf>
    <xf numFmtId="184" fontId="0" fillId="2" borderId="464" xfId="15" applyNumberFormat="1" applyFont="1" applyFill="1" applyBorder="1" applyAlignment="1" applyProtection="1">
      <alignment horizontal="right" vertical="center" shrinkToFit="1"/>
      <protection locked="0"/>
    </xf>
    <xf numFmtId="0" fontId="10" fillId="2" borderId="459" xfId="15" applyFont="1" applyFill="1" applyBorder="1" applyAlignment="1" applyProtection="1">
      <alignment horizontal="center" vertical="center" wrapText="1"/>
      <protection locked="0"/>
    </xf>
    <xf numFmtId="0" fontId="10" fillId="2" borderId="464" xfId="15" applyFont="1" applyFill="1" applyBorder="1" applyAlignment="1" applyProtection="1">
      <alignment horizontal="center" vertical="center" wrapText="1"/>
      <protection locked="0"/>
    </xf>
    <xf numFmtId="0" fontId="9" fillId="2" borderId="46" xfId="15" applyFont="1" applyFill="1" applyBorder="1" applyAlignment="1" applyProtection="1">
      <alignment horizontal="center" vertical="center" wrapText="1"/>
      <protection locked="0"/>
    </xf>
    <xf numFmtId="0" fontId="9" fillId="2" borderId="464" xfId="15" applyFont="1" applyFill="1" applyBorder="1" applyAlignment="1" applyProtection="1">
      <alignment horizontal="center" vertical="center" wrapText="1"/>
      <protection locked="0"/>
    </xf>
    <xf numFmtId="0" fontId="9" fillId="2" borderId="459" xfId="15" applyFont="1" applyFill="1" applyBorder="1" applyAlignment="1" applyProtection="1">
      <alignment horizontal="center" vertical="center" wrapText="1"/>
      <protection locked="0"/>
    </xf>
    <xf numFmtId="0" fontId="58" fillId="0" borderId="0" xfId="15" applyFont="1" applyAlignment="1" applyProtection="1">
      <alignment horizontal="center" vertical="center"/>
    </xf>
    <xf numFmtId="0" fontId="0" fillId="0" borderId="2" xfId="15" applyFont="1" applyBorder="1" applyAlignment="1" applyProtection="1">
      <alignment horizontal="distributed" justifyLastLine="1"/>
    </xf>
    <xf numFmtId="0" fontId="3" fillId="0" borderId="2" xfId="15" applyFont="1" applyBorder="1" applyAlignment="1" applyProtection="1">
      <alignment horizontal="distributed" justifyLastLine="1"/>
    </xf>
    <xf numFmtId="0" fontId="59" fillId="2" borderId="2" xfId="15" applyFont="1" applyFill="1" applyBorder="1" applyAlignment="1" applyProtection="1">
      <protection locked="0"/>
    </xf>
    <xf numFmtId="0" fontId="39" fillId="2" borderId="2" xfId="16" applyFont="1" applyFill="1" applyBorder="1" applyAlignment="1" applyProtection="1">
      <protection locked="0"/>
    </xf>
    <xf numFmtId="176" fontId="15" fillId="2" borderId="0" xfId="15" applyNumberFormat="1" applyFont="1" applyFill="1" applyAlignment="1" applyProtection="1">
      <alignment horizontal="distributed" justifyLastLine="1"/>
      <protection locked="0"/>
    </xf>
    <xf numFmtId="0" fontId="10" fillId="3" borderId="456" xfId="15" applyFont="1" applyFill="1" applyBorder="1" applyAlignment="1" applyProtection="1">
      <alignment horizontal="center" vertical="center"/>
    </xf>
    <xf numFmtId="0" fontId="10" fillId="3" borderId="457" xfId="15" applyFont="1" applyFill="1" applyBorder="1" applyAlignment="1" applyProtection="1">
      <alignment horizontal="center" vertical="center"/>
    </xf>
    <xf numFmtId="0" fontId="10" fillId="3" borderId="458" xfId="15" applyFont="1" applyFill="1" applyBorder="1" applyAlignment="1" applyProtection="1">
      <alignment horizontal="center" vertical="center"/>
    </xf>
    <xf numFmtId="0" fontId="8" fillId="3" borderId="456" xfId="15" applyFont="1" applyFill="1" applyBorder="1" applyAlignment="1" applyProtection="1">
      <alignment horizontal="center" vertical="center" wrapText="1"/>
    </xf>
    <xf numFmtId="0" fontId="8" fillId="3" borderId="457" xfId="15" applyFont="1" applyFill="1" applyBorder="1" applyAlignment="1" applyProtection="1">
      <alignment horizontal="center" vertical="center" wrapText="1"/>
    </xf>
    <xf numFmtId="0" fontId="8" fillId="3" borderId="458" xfId="15" applyFont="1" applyFill="1" applyBorder="1" applyAlignment="1" applyProtection="1">
      <alignment horizontal="center" vertical="center" wrapText="1"/>
    </xf>
    <xf numFmtId="0" fontId="10" fillId="3" borderId="459" xfId="15" applyFont="1" applyFill="1" applyBorder="1" applyAlignment="1" applyProtection="1">
      <alignment horizontal="center" vertical="center"/>
    </xf>
    <xf numFmtId="0" fontId="10" fillId="3" borderId="188" xfId="15" applyFont="1" applyFill="1" applyBorder="1" applyAlignment="1" applyProtection="1">
      <alignment horizontal="center" vertical="center"/>
    </xf>
    <xf numFmtId="0" fontId="10" fillId="0" borderId="119" xfId="18" applyFont="1" applyBorder="1" applyAlignment="1" applyProtection="1">
      <alignment horizontal="center" vertical="center"/>
    </xf>
    <xf numFmtId="0" fontId="10" fillId="0" borderId="10" xfId="18" applyFont="1" applyBorder="1" applyAlignment="1" applyProtection="1">
      <alignment horizontal="center" vertical="center"/>
    </xf>
    <xf numFmtId="0" fontId="10" fillId="0" borderId="206" xfId="18" applyFont="1" applyBorder="1" applyAlignment="1" applyProtection="1">
      <alignment horizontal="center" vertical="center"/>
    </xf>
    <xf numFmtId="0" fontId="10" fillId="0" borderId="76" xfId="18" applyFont="1" applyBorder="1" applyAlignment="1" applyProtection="1">
      <alignment horizontal="center" vertical="center"/>
    </xf>
    <xf numFmtId="0" fontId="10" fillId="0" borderId="122" xfId="18" applyFont="1" applyBorder="1" applyAlignment="1" applyProtection="1">
      <alignment horizontal="center" vertical="center"/>
    </xf>
    <xf numFmtId="0" fontId="10" fillId="0" borderId="5" xfId="18" applyFont="1" applyBorder="1" applyAlignment="1" applyProtection="1">
      <alignment horizontal="center" vertical="center"/>
    </xf>
    <xf numFmtId="0" fontId="10" fillId="2" borderId="473" xfId="18" applyFont="1" applyFill="1" applyBorder="1" applyAlignment="1" applyProtection="1">
      <alignment horizontal="left" shrinkToFit="1"/>
      <protection locked="0"/>
    </xf>
    <xf numFmtId="0" fontId="10" fillId="2" borderId="474" xfId="18" applyFont="1" applyFill="1" applyBorder="1" applyAlignment="1" applyProtection="1">
      <alignment horizontal="left" shrinkToFit="1"/>
      <protection locked="0"/>
    </xf>
    <xf numFmtId="0" fontId="10" fillId="0" borderId="205" xfId="18" applyFont="1" applyBorder="1" applyAlignment="1" applyProtection="1">
      <alignment horizontal="center" vertical="center"/>
    </xf>
    <xf numFmtId="0" fontId="10" fillId="0" borderId="40" xfId="18" applyFont="1" applyBorder="1" applyAlignment="1" applyProtection="1">
      <alignment horizontal="center" vertical="center"/>
    </xf>
    <xf numFmtId="0" fontId="10" fillId="0" borderId="202" xfId="18" applyFont="1" applyBorder="1" applyAlignment="1" applyProtection="1">
      <alignment horizontal="center" vertical="center"/>
    </xf>
    <xf numFmtId="0" fontId="10" fillId="0" borderId="8" xfId="18" applyFont="1" applyBorder="1" applyAlignment="1" applyProtection="1">
      <alignment horizontal="center" vertical="center"/>
    </xf>
    <xf numFmtId="0" fontId="10" fillId="0" borderId="132" xfId="18" applyFont="1" applyBorder="1" applyAlignment="1" applyProtection="1">
      <alignment horizontal="center" vertical="center"/>
    </xf>
    <xf numFmtId="0" fontId="10" fillId="0" borderId="27" xfId="18" applyFont="1" applyBorder="1" applyAlignment="1" applyProtection="1">
      <alignment horizontal="center" vertical="center"/>
    </xf>
    <xf numFmtId="0" fontId="10" fillId="0" borderId="131" xfId="18" applyFont="1" applyBorder="1" applyAlignment="1" applyProtection="1">
      <alignment horizontal="center" vertical="center"/>
    </xf>
    <xf numFmtId="0" fontId="10" fillId="0" borderId="32" xfId="18" applyFont="1" applyBorder="1" applyAlignment="1" applyProtection="1">
      <alignment horizontal="center" vertical="center"/>
    </xf>
    <xf numFmtId="0" fontId="60" fillId="0" borderId="0" xfId="18" applyFont="1" applyAlignment="1" applyProtection="1">
      <alignment horizontal="center"/>
    </xf>
    <xf numFmtId="0" fontId="3" fillId="0" borderId="2" xfId="18" applyFont="1" applyBorder="1" applyAlignment="1" applyProtection="1">
      <alignment horizontal="distributed"/>
    </xf>
    <xf numFmtId="0" fontId="3" fillId="2" borderId="2" xfId="18" applyFill="1" applyBorder="1" applyAlignment="1" applyProtection="1">
      <alignment horizontal="center"/>
      <protection locked="0"/>
    </xf>
    <xf numFmtId="176" fontId="63" fillId="2" borderId="0" xfId="18" applyNumberFormat="1" applyFont="1" applyFill="1" applyAlignment="1" applyProtection="1">
      <alignment horizontal="distributed" vertical="center" justifyLastLine="1"/>
      <protection locked="0"/>
    </xf>
    <xf numFmtId="0" fontId="59" fillId="0" borderId="470" xfId="18" applyFont="1" applyBorder="1" applyAlignment="1" applyProtection="1">
      <alignment horizontal="center" vertical="center"/>
    </xf>
    <xf numFmtId="0" fontId="59" fillId="0" borderId="458" xfId="18" applyFont="1" applyBorder="1" applyAlignment="1" applyProtection="1">
      <alignment horizontal="center" vertical="center"/>
    </xf>
    <xf numFmtId="38" fontId="9" fillId="2" borderId="8" xfId="1" applyFont="1" applyFill="1" applyBorder="1" applyAlignment="1" applyProtection="1">
      <alignment vertical="center"/>
      <protection locked="0"/>
    </xf>
    <xf numFmtId="38" fontId="9" fillId="2" borderId="27" xfId="1" applyFont="1" applyFill="1" applyBorder="1" applyAlignment="1" applyProtection="1">
      <alignment vertical="center"/>
      <protection locked="0"/>
    </xf>
    <xf numFmtId="38" fontId="9" fillId="2" borderId="40" xfId="1" applyFont="1" applyFill="1" applyBorder="1" applyAlignment="1" applyProtection="1">
      <alignment vertical="center"/>
      <protection locked="0"/>
    </xf>
    <xf numFmtId="38" fontId="9" fillId="2" borderId="76" xfId="1" applyFont="1" applyFill="1" applyBorder="1" applyAlignment="1" applyProtection="1">
      <alignment vertical="center"/>
      <protection locked="0"/>
    </xf>
  </cellXfs>
  <cellStyles count="19">
    <cellStyle name="パーセント 2" xfId="3" xr:uid="{87075927-B5D9-434F-A5EF-0D91C2FC008A}"/>
    <cellStyle name="パーセント 3" xfId="7" xr:uid="{71ACF8D1-1B32-4C4C-97AE-7E37F9E407F2}"/>
    <cellStyle name="パーセント 4" xfId="13" xr:uid="{1009F779-8AF5-4E43-B929-A0222EA133CB}"/>
    <cellStyle name="桁区切り" xfId="1" builtinId="6"/>
    <cellStyle name="桁区切り 2" xfId="6" xr:uid="{189E0461-3636-4AEC-9799-33098C4DC970}"/>
    <cellStyle name="桁区切り 3" xfId="9" xr:uid="{354450B2-9AA1-4B39-8A6F-5E4DBBB5A6F1}"/>
    <cellStyle name="桁区切り 3 2" xfId="17" xr:uid="{4993E8D7-C951-45F2-A67D-38292FA45981}"/>
    <cellStyle name="桁区切り 4" xfId="12" xr:uid="{24C241ED-7F01-414F-B7AB-A8B39C7D826B}"/>
    <cellStyle name="標準" xfId="0" builtinId="0"/>
    <cellStyle name="標準 2" xfId="2" xr:uid="{F06FAB3E-5820-4277-A0E7-A0DBB145CF78}"/>
    <cellStyle name="標準 2 2" xfId="4" xr:uid="{C95F3AB0-8029-48D8-867F-A0A7C8DEEF3E}"/>
    <cellStyle name="標準 3" xfId="5" xr:uid="{24AE02CA-6623-4AF6-A55F-901500DE3FCE}"/>
    <cellStyle name="標準 4" xfId="10" xr:uid="{8D62D741-5F06-40CA-B556-B4958121EEBA}"/>
    <cellStyle name="標準 5" xfId="16" xr:uid="{F8349A6A-EBC2-4715-9292-6544B29BA9B0}"/>
    <cellStyle name="標準 6" xfId="8" xr:uid="{B648FDED-4F30-49FE-8E7B-BF3517E2F310}"/>
    <cellStyle name="標準_マトリックス表" xfId="14" xr:uid="{5A610A97-161A-45F7-8074-1D13CDF709EF}"/>
    <cellStyle name="標準_資産の自己査定基準書(22.8.1改正）" xfId="18" xr:uid="{45349B54-07EE-4D22-9938-2880480DC233}"/>
    <cellStyle name="標準_自己査定報告用紙_(17.6末使用）差替版_20051004135748" xfId="11" xr:uid="{006E0ABF-19E4-4FEA-8560-2904853959BD}"/>
    <cellStyle name="標準_販売進捗状況表" xfId="15" xr:uid="{7F6BD2BA-4A1B-4E94-99E1-0D22B794D919}"/>
  </cellStyles>
  <dxfs count="165"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theme="3" tint="0.79998168889431442"/>
        </patternFill>
      </fill>
    </dxf>
    <dxf>
      <font>
        <color theme="1"/>
      </font>
      <fill>
        <patternFill>
          <bgColor theme="3" tint="0.79998168889431442"/>
        </patternFill>
      </fill>
    </dxf>
    <dxf>
      <font>
        <color theme="1"/>
      </font>
      <fill>
        <patternFill>
          <bgColor theme="3" tint="0.79998168889431442"/>
        </patternFill>
      </fill>
    </dxf>
    <dxf>
      <font>
        <color theme="1"/>
      </font>
      <fill>
        <patternFill>
          <bgColor theme="3" tint="0.79998168889431442"/>
        </patternFill>
      </fill>
    </dxf>
    <dxf>
      <font>
        <color theme="1"/>
      </font>
      <fill>
        <patternFill>
          <bgColor theme="3" tint="0.79998168889431442"/>
        </patternFill>
      </fill>
    </dxf>
    <dxf>
      <font>
        <color theme="1"/>
      </font>
      <fill>
        <patternFill>
          <bgColor theme="3" tint="0.79998168889431442"/>
        </patternFill>
      </fill>
    </dxf>
    <dxf>
      <font>
        <color theme="1"/>
      </font>
      <fill>
        <patternFill>
          <bgColor theme="3" tint="0.79998168889431442"/>
        </patternFill>
      </fill>
    </dxf>
    <dxf>
      <font>
        <color theme="1"/>
      </font>
      <fill>
        <patternFill>
          <bgColor theme="3" tint="0.79998168889431442"/>
        </patternFill>
      </fill>
    </dxf>
    <dxf>
      <font>
        <color theme="1"/>
      </font>
      <fill>
        <patternFill>
          <bgColor theme="3" tint="0.79998168889431442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theme="3" tint="0.79998168889431442"/>
        </patternFill>
      </fill>
    </dxf>
    <dxf>
      <font>
        <color theme="1"/>
      </font>
      <fill>
        <patternFill>
          <bgColor theme="3" tint="0.79998168889431442"/>
        </patternFill>
      </fill>
    </dxf>
    <dxf>
      <font>
        <color theme="1"/>
      </font>
      <fill>
        <patternFill>
          <bgColor theme="3" tint="0.79998168889431442"/>
        </patternFill>
      </fill>
    </dxf>
    <dxf>
      <font>
        <color theme="1"/>
      </font>
      <fill>
        <patternFill>
          <bgColor theme="3" tint="0.79998168889431442"/>
        </patternFill>
      </fill>
    </dxf>
    <dxf>
      <font>
        <color theme="1"/>
      </font>
      <fill>
        <patternFill>
          <bgColor theme="3" tint="0.79998168889431442"/>
        </patternFill>
      </fill>
    </dxf>
    <dxf>
      <font>
        <color theme="1"/>
      </font>
      <fill>
        <patternFill>
          <bgColor theme="3" tint="0.79998168889431442"/>
        </patternFill>
      </fill>
    </dxf>
    <dxf>
      <font>
        <color theme="1"/>
      </font>
      <fill>
        <patternFill>
          <bgColor theme="3" tint="0.79998168889431442"/>
        </patternFill>
      </fill>
    </dxf>
    <dxf>
      <font>
        <color theme="1"/>
      </font>
      <fill>
        <patternFill>
          <bgColor theme="3" tint="0.79998168889431442"/>
        </patternFill>
      </fill>
    </dxf>
    <dxf>
      <font>
        <color theme="1"/>
      </font>
      <fill>
        <patternFill>
          <bgColor theme="3" tint="0.79998168889431442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theme="3" tint="0.79998168889431442"/>
        </patternFill>
      </fill>
    </dxf>
    <dxf>
      <font>
        <color theme="1"/>
      </font>
      <fill>
        <patternFill>
          <bgColor theme="3" tint="0.79998168889431442"/>
        </patternFill>
      </fill>
    </dxf>
    <dxf>
      <font>
        <color theme="1"/>
      </font>
      <fill>
        <patternFill>
          <bgColor theme="3" tint="0.79998168889431442"/>
        </patternFill>
      </fill>
    </dxf>
    <dxf>
      <font>
        <color theme="1"/>
      </font>
      <fill>
        <patternFill>
          <bgColor theme="3" tint="0.79998168889431442"/>
        </patternFill>
      </fill>
    </dxf>
    <dxf>
      <font>
        <color theme="1"/>
      </font>
      <fill>
        <patternFill>
          <bgColor theme="3" tint="0.79998168889431442"/>
        </patternFill>
      </fill>
    </dxf>
    <dxf>
      <font>
        <color theme="1"/>
      </font>
      <fill>
        <patternFill>
          <bgColor theme="3" tint="0.79998168889431442"/>
        </patternFill>
      </fill>
    </dxf>
    <dxf>
      <font>
        <color theme="1"/>
      </font>
      <fill>
        <patternFill>
          <bgColor theme="3" tint="0.79998168889431442"/>
        </patternFill>
      </fill>
    </dxf>
    <dxf>
      <font>
        <color theme="1"/>
      </font>
      <fill>
        <patternFill>
          <bgColor theme="3" tint="0.79998168889431442"/>
        </patternFill>
      </fill>
    </dxf>
    <dxf>
      <font>
        <color theme="1"/>
      </font>
      <fill>
        <patternFill>
          <bgColor theme="3" tint="0.79998168889431442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theme="3" tint="0.79998168889431442"/>
        </patternFill>
      </fill>
    </dxf>
    <dxf>
      <font>
        <color theme="1"/>
      </font>
      <fill>
        <patternFill>
          <bgColor theme="3" tint="0.79998168889431442"/>
        </patternFill>
      </fill>
    </dxf>
    <dxf>
      <font>
        <color theme="1"/>
      </font>
      <fill>
        <patternFill>
          <bgColor theme="3" tint="0.79998168889431442"/>
        </patternFill>
      </fill>
    </dxf>
    <dxf>
      <font>
        <color theme="1"/>
      </font>
      <fill>
        <patternFill>
          <bgColor theme="3" tint="0.79998168889431442"/>
        </patternFill>
      </fill>
    </dxf>
    <dxf>
      <font>
        <color theme="1"/>
      </font>
      <fill>
        <patternFill>
          <bgColor theme="3" tint="0.79998168889431442"/>
        </patternFill>
      </fill>
    </dxf>
    <dxf>
      <font>
        <color theme="1"/>
      </font>
      <fill>
        <patternFill>
          <bgColor theme="3" tint="0.79998168889431442"/>
        </patternFill>
      </fill>
    </dxf>
    <dxf>
      <font>
        <color theme="1"/>
      </font>
      <fill>
        <patternFill>
          <bgColor theme="3" tint="0.79998168889431442"/>
        </patternFill>
      </fill>
    </dxf>
    <dxf>
      <font>
        <color theme="1"/>
      </font>
      <fill>
        <patternFill>
          <bgColor theme="3" tint="0.79998168889431442"/>
        </patternFill>
      </fill>
    </dxf>
    <dxf>
      <font>
        <color theme="1"/>
      </font>
      <fill>
        <patternFill>
          <bgColor theme="3" tint="0.79998168889431442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theme="3" tint="0.79998168889431442"/>
        </patternFill>
      </fill>
    </dxf>
    <dxf>
      <font>
        <color theme="1"/>
      </font>
      <fill>
        <patternFill>
          <bgColor theme="3" tint="0.79998168889431442"/>
        </patternFill>
      </fill>
    </dxf>
    <dxf>
      <font>
        <color theme="1"/>
      </font>
      <fill>
        <patternFill>
          <bgColor theme="3" tint="0.79998168889431442"/>
        </patternFill>
      </fill>
    </dxf>
    <dxf>
      <font>
        <color theme="1"/>
      </font>
      <fill>
        <patternFill>
          <bgColor theme="3" tint="0.79998168889431442"/>
        </patternFill>
      </fill>
    </dxf>
    <dxf>
      <font>
        <color theme="1"/>
      </font>
      <fill>
        <patternFill>
          <bgColor theme="3" tint="0.79998168889431442"/>
        </patternFill>
      </fill>
    </dxf>
    <dxf>
      <font>
        <color theme="1"/>
      </font>
      <fill>
        <patternFill>
          <bgColor theme="3" tint="0.79998168889431442"/>
        </patternFill>
      </fill>
    </dxf>
    <dxf>
      <font>
        <color theme="1"/>
      </font>
      <fill>
        <patternFill>
          <bgColor theme="3" tint="0.79998168889431442"/>
        </patternFill>
      </fill>
    </dxf>
    <dxf>
      <font>
        <color theme="1"/>
      </font>
      <fill>
        <patternFill>
          <bgColor theme="3" tint="0.79998168889431442"/>
        </patternFill>
      </fill>
    </dxf>
    <dxf>
      <font>
        <color theme="1"/>
      </font>
      <fill>
        <patternFill>
          <bgColor theme="3" tint="0.79998168889431442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theme="3" tint="0.79998168889431442"/>
        </patternFill>
      </fill>
    </dxf>
    <dxf>
      <font>
        <color theme="1"/>
      </font>
      <fill>
        <patternFill>
          <bgColor theme="3" tint="0.79998168889431442"/>
        </patternFill>
      </fill>
    </dxf>
    <dxf>
      <font>
        <color theme="1"/>
      </font>
      <fill>
        <patternFill>
          <bgColor theme="3" tint="0.79998168889431442"/>
        </patternFill>
      </fill>
    </dxf>
    <dxf>
      <font>
        <color theme="1"/>
      </font>
      <fill>
        <patternFill>
          <bgColor theme="3" tint="0.79998168889431442"/>
        </patternFill>
      </fill>
    </dxf>
    <dxf>
      <font>
        <color theme="1"/>
      </font>
      <fill>
        <patternFill>
          <bgColor theme="3" tint="0.79998168889431442"/>
        </patternFill>
      </fill>
    </dxf>
    <dxf>
      <font>
        <color theme="1"/>
      </font>
      <fill>
        <patternFill>
          <bgColor theme="3" tint="0.79998168889431442"/>
        </patternFill>
      </fill>
    </dxf>
    <dxf>
      <font>
        <color theme="1"/>
      </font>
      <fill>
        <patternFill>
          <bgColor theme="3" tint="0.79998168889431442"/>
        </patternFill>
      </fill>
    </dxf>
    <dxf>
      <font>
        <color theme="1"/>
      </font>
      <fill>
        <patternFill>
          <bgColor theme="3" tint="0.79998168889431442"/>
        </patternFill>
      </fill>
    </dxf>
    <dxf>
      <font>
        <color theme="1"/>
      </font>
      <fill>
        <patternFill>
          <bgColor theme="3" tint="0.79998168889431442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theme="3" tint="0.79998168889431442"/>
        </patternFill>
      </fill>
    </dxf>
    <dxf>
      <font>
        <color theme="1"/>
      </font>
      <fill>
        <patternFill>
          <bgColor theme="3" tint="0.79998168889431442"/>
        </patternFill>
      </fill>
    </dxf>
    <dxf>
      <font>
        <color theme="1"/>
      </font>
      <fill>
        <patternFill>
          <bgColor theme="3" tint="0.79998168889431442"/>
        </patternFill>
      </fill>
    </dxf>
    <dxf>
      <font>
        <color theme="1"/>
      </font>
      <fill>
        <patternFill>
          <bgColor theme="3" tint="0.79998168889431442"/>
        </patternFill>
      </fill>
    </dxf>
    <dxf>
      <font>
        <color theme="1"/>
      </font>
      <fill>
        <patternFill>
          <bgColor theme="3" tint="0.79998168889431442"/>
        </patternFill>
      </fill>
    </dxf>
    <dxf>
      <font>
        <color theme="1"/>
      </font>
      <fill>
        <patternFill>
          <bgColor theme="3" tint="0.79998168889431442"/>
        </patternFill>
      </fill>
    </dxf>
    <dxf>
      <font>
        <color theme="1"/>
      </font>
      <fill>
        <patternFill>
          <bgColor theme="3" tint="0.79998168889431442"/>
        </patternFill>
      </fill>
    </dxf>
    <dxf>
      <font>
        <color theme="1"/>
      </font>
      <fill>
        <patternFill>
          <bgColor theme="3" tint="0.79998168889431442"/>
        </patternFill>
      </fill>
    </dxf>
    <dxf>
      <font>
        <color theme="1"/>
      </font>
      <fill>
        <patternFill>
          <bgColor theme="3" tint="0.79998168889431442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theme="3" tint="0.79998168889431442"/>
        </patternFill>
      </fill>
    </dxf>
    <dxf>
      <font>
        <color theme="1"/>
      </font>
      <fill>
        <patternFill>
          <bgColor theme="3" tint="0.79998168889431442"/>
        </patternFill>
      </fill>
    </dxf>
    <dxf>
      <font>
        <color theme="1"/>
      </font>
      <fill>
        <patternFill>
          <bgColor theme="3" tint="0.79998168889431442"/>
        </patternFill>
      </fill>
    </dxf>
    <dxf>
      <font>
        <color theme="1"/>
      </font>
      <fill>
        <patternFill>
          <bgColor theme="3" tint="0.79998168889431442"/>
        </patternFill>
      </fill>
    </dxf>
    <dxf>
      <font>
        <color theme="1"/>
      </font>
      <fill>
        <patternFill>
          <bgColor theme="3" tint="0.79998168889431442"/>
        </patternFill>
      </fill>
    </dxf>
    <dxf>
      <font>
        <color theme="1"/>
      </font>
      <fill>
        <patternFill>
          <bgColor theme="3" tint="0.79998168889431442"/>
        </patternFill>
      </fill>
    </dxf>
    <dxf>
      <font>
        <color theme="1"/>
      </font>
      <fill>
        <patternFill>
          <bgColor theme="3" tint="0.79998168889431442"/>
        </patternFill>
      </fill>
    </dxf>
    <dxf>
      <font>
        <color theme="1"/>
      </font>
      <fill>
        <patternFill>
          <bgColor theme="3" tint="0.79998168889431442"/>
        </patternFill>
      </fill>
    </dxf>
    <dxf>
      <font>
        <color theme="1"/>
      </font>
      <fill>
        <patternFill>
          <bgColor theme="3" tint="0.79998168889431442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theme="3" tint="0.79998168889431442"/>
        </patternFill>
      </fill>
    </dxf>
    <dxf>
      <font>
        <color theme="1"/>
      </font>
      <fill>
        <patternFill>
          <bgColor theme="3" tint="0.79998168889431442"/>
        </patternFill>
      </fill>
    </dxf>
    <dxf>
      <font>
        <color theme="1"/>
      </font>
      <fill>
        <patternFill>
          <bgColor theme="3" tint="0.79998168889431442"/>
        </patternFill>
      </fill>
    </dxf>
    <dxf>
      <font>
        <color theme="1"/>
      </font>
      <fill>
        <patternFill>
          <bgColor theme="3" tint="0.79998168889431442"/>
        </patternFill>
      </fill>
    </dxf>
    <dxf>
      <font>
        <color theme="1"/>
      </font>
      <fill>
        <patternFill>
          <bgColor theme="3" tint="0.79998168889431442"/>
        </patternFill>
      </fill>
    </dxf>
    <dxf>
      <font>
        <color theme="1"/>
      </font>
      <fill>
        <patternFill>
          <bgColor theme="3" tint="0.79998168889431442"/>
        </patternFill>
      </fill>
    </dxf>
    <dxf>
      <font>
        <color theme="1"/>
      </font>
      <fill>
        <patternFill>
          <bgColor theme="3" tint="0.79998168889431442"/>
        </patternFill>
      </fill>
    </dxf>
    <dxf>
      <font>
        <color theme="1"/>
      </font>
      <fill>
        <patternFill>
          <bgColor theme="3" tint="0.79998168889431442"/>
        </patternFill>
      </fill>
    </dxf>
    <dxf>
      <font>
        <color theme="1"/>
      </font>
      <fill>
        <patternFill>
          <bgColor theme="3" tint="0.79998168889431442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theme="3" tint="0.79998168889431442"/>
        </patternFill>
      </fill>
    </dxf>
    <dxf>
      <font>
        <color theme="1"/>
      </font>
      <fill>
        <patternFill>
          <bgColor theme="3" tint="0.79998168889431442"/>
        </patternFill>
      </fill>
    </dxf>
    <dxf>
      <font>
        <color theme="1"/>
      </font>
      <fill>
        <patternFill>
          <bgColor theme="3" tint="0.79998168889431442"/>
        </patternFill>
      </fill>
    </dxf>
    <dxf>
      <font>
        <color theme="1"/>
      </font>
      <fill>
        <patternFill>
          <bgColor theme="3" tint="0.79998168889431442"/>
        </patternFill>
      </fill>
    </dxf>
    <dxf>
      <font>
        <color theme="1"/>
      </font>
      <fill>
        <patternFill>
          <bgColor theme="3" tint="0.79998168889431442"/>
        </patternFill>
      </fill>
    </dxf>
    <dxf>
      <font>
        <color theme="1"/>
      </font>
      <fill>
        <patternFill>
          <bgColor theme="3" tint="0.79998168889431442"/>
        </patternFill>
      </fill>
    </dxf>
    <dxf>
      <font>
        <color theme="1"/>
      </font>
      <fill>
        <patternFill>
          <bgColor theme="3" tint="0.79998168889431442"/>
        </patternFill>
      </fill>
    </dxf>
    <dxf>
      <font>
        <color theme="1"/>
      </font>
      <fill>
        <patternFill>
          <bgColor theme="3" tint="0.79998168889431442"/>
        </patternFill>
      </fill>
    </dxf>
    <dxf>
      <font>
        <color theme="1"/>
      </font>
      <fill>
        <patternFill>
          <bgColor theme="3" tint="0.79998168889431442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theme="3" tint="0.79998168889431442"/>
        </patternFill>
      </fill>
    </dxf>
    <dxf>
      <font>
        <color theme="1"/>
      </font>
      <fill>
        <patternFill>
          <bgColor theme="3" tint="0.79998168889431442"/>
        </patternFill>
      </fill>
    </dxf>
    <dxf>
      <font>
        <color theme="1"/>
      </font>
      <fill>
        <patternFill>
          <bgColor theme="3" tint="0.79998168889431442"/>
        </patternFill>
      </fill>
    </dxf>
    <dxf>
      <font>
        <color theme="1"/>
      </font>
      <fill>
        <patternFill>
          <bgColor theme="3" tint="0.79998168889431442"/>
        </patternFill>
      </fill>
    </dxf>
    <dxf>
      <font>
        <color theme="1"/>
      </font>
      <fill>
        <patternFill>
          <bgColor theme="3" tint="0.79998168889431442"/>
        </patternFill>
      </fill>
    </dxf>
    <dxf>
      <font>
        <color theme="1"/>
      </font>
      <fill>
        <patternFill>
          <bgColor theme="3" tint="0.79998168889431442"/>
        </patternFill>
      </fill>
    </dxf>
    <dxf>
      <font>
        <color theme="1"/>
      </font>
      <fill>
        <patternFill>
          <bgColor theme="3" tint="0.79998168889431442"/>
        </patternFill>
      </fill>
    </dxf>
    <dxf>
      <font>
        <color theme="1"/>
      </font>
      <fill>
        <patternFill>
          <bgColor theme="3" tint="0.79998168889431442"/>
        </patternFill>
      </fill>
    </dxf>
    <dxf>
      <font>
        <color theme="1"/>
      </font>
      <fill>
        <patternFill>
          <bgColor theme="3" tint="0.79998168889431442"/>
        </patternFill>
      </fill>
    </dxf>
  </dxfs>
  <tableStyles count="0" defaultTableStyle="TableStyleMedium2" defaultPivotStyle="PivotStyleLight16"/>
  <colors>
    <mruColors>
      <color rgb="FFFFFFCC"/>
      <color rgb="FF00CC66"/>
      <color rgb="FFCCFFFF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34</xdr:row>
      <xdr:rowOff>9525</xdr:rowOff>
    </xdr:from>
    <xdr:to>
      <xdr:col>10</xdr:col>
      <xdr:colOff>0</xdr:colOff>
      <xdr:row>35</xdr:row>
      <xdr:rowOff>142875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11590921-D707-4495-822D-09FDA12904A9}"/>
            </a:ext>
          </a:extLst>
        </xdr:cNvPr>
        <xdr:cNvSpPr>
          <a:spLocks noChangeShapeType="1"/>
        </xdr:cNvSpPr>
      </xdr:nvSpPr>
      <xdr:spPr bwMode="auto">
        <a:xfrm>
          <a:off x="9525" y="6181725"/>
          <a:ext cx="1228725" cy="2857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9525</xdr:colOff>
      <xdr:row>34</xdr:row>
      <xdr:rowOff>9525</xdr:rowOff>
    </xdr:from>
    <xdr:to>
      <xdr:col>47</xdr:col>
      <xdr:colOff>0</xdr:colOff>
      <xdr:row>35</xdr:row>
      <xdr:rowOff>142875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54ED8001-EBBA-4F86-8993-F004B1181B04}"/>
            </a:ext>
          </a:extLst>
        </xdr:cNvPr>
        <xdr:cNvSpPr>
          <a:spLocks noChangeShapeType="1"/>
        </xdr:cNvSpPr>
      </xdr:nvSpPr>
      <xdr:spPr bwMode="auto">
        <a:xfrm>
          <a:off x="4600575" y="6181725"/>
          <a:ext cx="1228725" cy="2857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5</xdr:row>
      <xdr:rowOff>9525</xdr:rowOff>
    </xdr:from>
    <xdr:to>
      <xdr:col>8</xdr:col>
      <xdr:colOff>0</xdr:colOff>
      <xdr:row>6</xdr:row>
      <xdr:rowOff>180975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957A90F1-1248-44CE-8E4C-B31587994407}"/>
            </a:ext>
          </a:extLst>
        </xdr:cNvPr>
        <xdr:cNvSpPr>
          <a:spLocks noChangeShapeType="1"/>
        </xdr:cNvSpPr>
      </xdr:nvSpPr>
      <xdr:spPr bwMode="auto">
        <a:xfrm>
          <a:off x="9525" y="733425"/>
          <a:ext cx="1885950" cy="333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5</xdr:row>
      <xdr:rowOff>9525</xdr:rowOff>
    </xdr:from>
    <xdr:to>
      <xdr:col>8</xdr:col>
      <xdr:colOff>0</xdr:colOff>
      <xdr:row>6</xdr:row>
      <xdr:rowOff>180975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BA3471B6-B479-4E81-9642-836C9D5BE6A9}"/>
            </a:ext>
          </a:extLst>
        </xdr:cNvPr>
        <xdr:cNvSpPr>
          <a:spLocks noChangeShapeType="1"/>
        </xdr:cNvSpPr>
      </xdr:nvSpPr>
      <xdr:spPr bwMode="auto">
        <a:xfrm>
          <a:off x="9525" y="704850"/>
          <a:ext cx="1885950" cy="333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66</xdr:col>
      <xdr:colOff>201611</xdr:colOff>
      <xdr:row>3</xdr:row>
      <xdr:rowOff>211137</xdr:rowOff>
    </xdr:from>
    <xdr:to>
      <xdr:col>68</xdr:col>
      <xdr:colOff>163511</xdr:colOff>
      <xdr:row>5</xdr:row>
      <xdr:rowOff>192087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5F61AD9-61FE-493C-8141-48ED58B2D1C8}"/>
            </a:ext>
          </a:extLst>
        </xdr:cNvPr>
        <xdr:cNvSpPr txBox="1"/>
      </xdr:nvSpPr>
      <xdr:spPr>
        <a:xfrm>
          <a:off x="14393861" y="658812"/>
          <a:ext cx="400050" cy="3524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kumimoji="1" lang="ja-JP" altLang="en-US" sz="800"/>
            <a:t>印</a:t>
          </a:r>
        </a:p>
      </xdr:txBody>
    </xdr:sp>
    <xdr:clientData/>
  </xdr:twoCellAnchor>
  <xdr:twoCellAnchor>
    <xdr:from>
      <xdr:col>67</xdr:col>
      <xdr:colOff>47624</xdr:colOff>
      <xdr:row>3</xdr:row>
      <xdr:rowOff>214311</xdr:rowOff>
    </xdr:from>
    <xdr:to>
      <xdr:col>68</xdr:col>
      <xdr:colOff>188116</xdr:colOff>
      <xdr:row>5</xdr:row>
      <xdr:rowOff>185738</xdr:rowOff>
    </xdr:to>
    <xdr:sp macro="" textlink="">
      <xdr:nvSpPr>
        <xdr:cNvPr id="3" name="円/楕円 2">
          <a:extLst>
            <a:ext uri="{FF2B5EF4-FFF2-40B4-BE49-F238E27FC236}">
              <a16:creationId xmlns:a16="http://schemas.microsoft.com/office/drawing/2014/main" id="{008F1D3C-3698-46FE-A3DB-F415095F8534}"/>
            </a:ext>
          </a:extLst>
        </xdr:cNvPr>
        <xdr:cNvSpPr/>
      </xdr:nvSpPr>
      <xdr:spPr>
        <a:xfrm>
          <a:off x="14458949" y="661986"/>
          <a:ext cx="359567" cy="342902"/>
        </a:xfrm>
        <a:prstGeom prst="ellipse">
          <a:avLst/>
        </a:prstGeom>
        <a:noFill/>
        <a:ln w="9525">
          <a:solidFill>
            <a:sysClr val="windowText" lastClr="000000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8.bin"/><Relationship Id="rId1" Type="http://schemas.openxmlformats.org/officeDocument/2006/relationships/externalLinkPath" Target="file:///E:\u29912\&#12480;&#12454;&#12531;&#12525;&#12540;&#12489;\&#25913;&#21892;&#35336;&#30011;&#27096;&#24335;&#65288;&#26032;&#65289;%20(1).xlsx" TargetMode="External"/><Relationship Id="rId5" Type="http://schemas.openxmlformats.org/officeDocument/2006/relationships/comments" Target="../comments2.xml"/><Relationship Id="rId4" Type="http://schemas.openxmlformats.org/officeDocument/2006/relationships/vmlDrawing" Target="../drawings/vmlDrawing2.v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E41CF6-2F25-4FD8-9406-4B2C7BE9C927}">
  <sheetPr>
    <tabColor theme="4"/>
  </sheetPr>
  <dimension ref="A1:AZ108"/>
  <sheetViews>
    <sheetView showGridLines="0" tabSelected="1" zoomScaleNormal="100" workbookViewId="0">
      <selection activeCell="BP22" sqref="BP21:BP22"/>
    </sheetView>
  </sheetViews>
  <sheetFormatPr defaultColWidth="2.625" defaultRowHeight="15" customHeight="1"/>
  <cols>
    <col min="1" max="1" width="0.875" customWidth="1"/>
    <col min="2" max="8" width="2.625" customWidth="1"/>
    <col min="9" max="9" width="0.875" customWidth="1"/>
    <col min="10" max="14" width="2.875" customWidth="1"/>
    <col min="15" max="15" width="2.75" customWidth="1"/>
    <col min="16" max="51" width="2.875" customWidth="1"/>
  </cols>
  <sheetData>
    <row r="1" spans="1:52" ht="4.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</row>
    <row r="2" spans="1:52" ht="20.4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785" t="s">
        <v>0</v>
      </c>
      <c r="V2" s="785"/>
      <c r="W2" s="785"/>
      <c r="X2" s="785"/>
      <c r="Y2" s="785"/>
      <c r="Z2" s="785"/>
      <c r="AA2" s="785"/>
      <c r="AB2" s="785"/>
      <c r="AC2" s="785"/>
      <c r="AD2" s="785"/>
      <c r="AE2" s="785"/>
      <c r="AF2" s="785"/>
      <c r="AG2" s="785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</row>
    <row r="3" spans="1:52" ht="5.4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</row>
    <row r="4" spans="1:52" ht="16.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4" t="s">
        <v>1</v>
      </c>
      <c r="V4" s="786"/>
      <c r="W4" s="786"/>
      <c r="X4" s="5" t="s">
        <v>2</v>
      </c>
      <c r="Y4" s="6"/>
      <c r="Z4" s="5" t="s">
        <v>3</v>
      </c>
      <c r="AA4" s="787" t="s">
        <v>4</v>
      </c>
      <c r="AB4" s="787"/>
      <c r="AC4" s="786"/>
      <c r="AD4" s="786"/>
      <c r="AE4" s="5" t="s">
        <v>2</v>
      </c>
      <c r="AF4" s="6"/>
      <c r="AG4" s="7" t="s">
        <v>3</v>
      </c>
      <c r="AH4" s="7" t="s">
        <v>5</v>
      </c>
      <c r="AK4" s="780" t="s">
        <v>6</v>
      </c>
      <c r="AL4" s="780"/>
      <c r="AM4" s="780"/>
      <c r="AN4" s="781"/>
      <c r="AO4" s="781"/>
      <c r="AP4" s="781"/>
      <c r="AQ4" s="781"/>
      <c r="AR4" s="781"/>
      <c r="AS4" s="781"/>
      <c r="AT4" s="781"/>
      <c r="AU4" s="781"/>
      <c r="AV4" s="781"/>
      <c r="AW4" s="781"/>
      <c r="AX4" s="8"/>
    </row>
    <row r="5" spans="1:52" ht="3.7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9"/>
      <c r="AL5" s="9"/>
      <c r="AM5" s="9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8"/>
      <c r="AY5" s="1"/>
      <c r="AZ5" s="1"/>
    </row>
    <row r="6" spans="1:52" ht="16.5" customHeight="1">
      <c r="A6" s="778" t="s">
        <v>7</v>
      </c>
      <c r="B6" s="778"/>
      <c r="C6" s="778"/>
      <c r="D6" s="779"/>
      <c r="E6" s="779"/>
      <c r="F6" s="779"/>
      <c r="G6" s="779"/>
      <c r="H6" s="779"/>
      <c r="I6" s="779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K6" s="780" t="s">
        <v>8</v>
      </c>
      <c r="AL6" s="780"/>
      <c r="AM6" s="780"/>
      <c r="AN6" s="781"/>
      <c r="AO6" s="781"/>
      <c r="AP6" s="781"/>
      <c r="AQ6" s="781"/>
      <c r="AR6" s="781"/>
      <c r="AS6" s="781"/>
      <c r="AT6" s="781"/>
      <c r="AU6" s="781"/>
      <c r="AV6" s="781"/>
      <c r="AW6" s="781"/>
      <c r="AX6" s="8"/>
      <c r="AY6" s="11" t="s">
        <v>9</v>
      </c>
    </row>
    <row r="7" spans="1:52" s="14" customFormat="1" ht="4.5" customHeight="1">
      <c r="A7" s="12"/>
      <c r="B7" s="12"/>
      <c r="C7" s="12"/>
      <c r="D7" s="13"/>
      <c r="E7" s="13"/>
      <c r="F7" s="13"/>
      <c r="G7" s="13"/>
      <c r="H7" s="13"/>
      <c r="I7" s="13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K7" s="16"/>
      <c r="AL7" s="16"/>
      <c r="AM7" s="16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8"/>
      <c r="AY7" s="15"/>
    </row>
    <row r="8" spans="1:52" ht="12.75" customHeight="1">
      <c r="W8" s="782"/>
      <c r="X8" s="782"/>
      <c r="Y8" s="782"/>
      <c r="Z8" s="18" t="s">
        <v>2</v>
      </c>
      <c r="AA8" s="19"/>
      <c r="AB8" s="18" t="s">
        <v>3</v>
      </c>
      <c r="AC8" s="783" t="s">
        <v>10</v>
      </c>
      <c r="AD8" s="783"/>
      <c r="AE8" s="784" t="s">
        <v>11</v>
      </c>
      <c r="AF8" s="784"/>
      <c r="AG8" s="784"/>
    </row>
    <row r="9" spans="1:52" ht="12.75" customHeight="1">
      <c r="A9" s="768" t="s">
        <v>12</v>
      </c>
      <c r="B9" s="769"/>
      <c r="C9" s="769"/>
      <c r="D9" s="769"/>
      <c r="E9" s="769"/>
      <c r="F9" s="769"/>
      <c r="G9" s="769"/>
      <c r="H9" s="769"/>
      <c r="I9" s="770"/>
      <c r="J9" s="774" t="s">
        <v>13</v>
      </c>
      <c r="K9" s="775"/>
      <c r="L9" s="20"/>
      <c r="M9" s="21" t="s">
        <v>2</v>
      </c>
      <c r="N9" s="20"/>
      <c r="O9" s="22" t="s">
        <v>14</v>
      </c>
      <c r="P9" s="776" t="s">
        <v>15</v>
      </c>
      <c r="Q9" s="777"/>
      <c r="R9" s="20"/>
      <c r="S9" s="21" t="s">
        <v>2</v>
      </c>
      <c r="T9" s="20"/>
      <c r="U9" s="23" t="s">
        <v>14</v>
      </c>
      <c r="V9" s="24"/>
      <c r="W9" s="25" t="s">
        <v>16</v>
      </c>
      <c r="X9" s="26"/>
      <c r="Y9" s="21" t="s">
        <v>2</v>
      </c>
      <c r="Z9" s="26"/>
      <c r="AA9" s="23" t="s">
        <v>14</v>
      </c>
      <c r="AB9" s="24"/>
      <c r="AC9" s="25" t="s">
        <v>16</v>
      </c>
      <c r="AD9" s="26"/>
      <c r="AE9" s="21" t="s">
        <v>2</v>
      </c>
      <c r="AF9" s="26"/>
      <c r="AG9" s="23" t="s">
        <v>14</v>
      </c>
      <c r="AH9" s="24"/>
      <c r="AI9" s="25" t="s">
        <v>16</v>
      </c>
      <c r="AJ9" s="26"/>
      <c r="AK9" s="21" t="s">
        <v>2</v>
      </c>
      <c r="AL9" s="26"/>
      <c r="AM9" s="23" t="s">
        <v>14</v>
      </c>
      <c r="AN9" s="24"/>
      <c r="AO9" s="25" t="s">
        <v>16</v>
      </c>
      <c r="AP9" s="26"/>
      <c r="AQ9" s="21" t="s">
        <v>2</v>
      </c>
      <c r="AR9" s="26"/>
      <c r="AS9" s="23" t="s">
        <v>14</v>
      </c>
      <c r="AT9" s="24"/>
      <c r="AU9" s="25" t="s">
        <v>16</v>
      </c>
      <c r="AV9" s="26"/>
      <c r="AW9" s="21" t="s">
        <v>2</v>
      </c>
      <c r="AX9" s="26"/>
      <c r="AY9" s="23" t="s">
        <v>14</v>
      </c>
    </row>
    <row r="10" spans="1:52" ht="12.75" customHeight="1">
      <c r="A10" s="771"/>
      <c r="B10" s="772"/>
      <c r="C10" s="772"/>
      <c r="D10" s="772"/>
      <c r="E10" s="772"/>
      <c r="F10" s="772"/>
      <c r="G10" s="772"/>
      <c r="H10" s="772"/>
      <c r="I10" s="773"/>
      <c r="J10" s="767" t="s">
        <v>17</v>
      </c>
      <c r="K10" s="765"/>
      <c r="L10" s="765"/>
      <c r="M10" s="765" t="s">
        <v>18</v>
      </c>
      <c r="N10" s="765"/>
      <c r="O10" s="766"/>
      <c r="P10" s="767" t="s">
        <v>17</v>
      </c>
      <c r="Q10" s="765"/>
      <c r="R10" s="765"/>
      <c r="S10" s="765" t="s">
        <v>18</v>
      </c>
      <c r="T10" s="765"/>
      <c r="U10" s="766"/>
      <c r="V10" s="767" t="s">
        <v>17</v>
      </c>
      <c r="W10" s="765"/>
      <c r="X10" s="765"/>
      <c r="Y10" s="765" t="s">
        <v>18</v>
      </c>
      <c r="Z10" s="765"/>
      <c r="AA10" s="766"/>
      <c r="AB10" s="767" t="s">
        <v>17</v>
      </c>
      <c r="AC10" s="765"/>
      <c r="AD10" s="765"/>
      <c r="AE10" s="765" t="s">
        <v>18</v>
      </c>
      <c r="AF10" s="765"/>
      <c r="AG10" s="766"/>
      <c r="AH10" s="767" t="s">
        <v>17</v>
      </c>
      <c r="AI10" s="765"/>
      <c r="AJ10" s="765"/>
      <c r="AK10" s="765" t="s">
        <v>18</v>
      </c>
      <c r="AL10" s="765"/>
      <c r="AM10" s="766"/>
      <c r="AN10" s="767" t="s">
        <v>17</v>
      </c>
      <c r="AO10" s="765"/>
      <c r="AP10" s="765"/>
      <c r="AQ10" s="765" t="s">
        <v>18</v>
      </c>
      <c r="AR10" s="765"/>
      <c r="AS10" s="766"/>
      <c r="AT10" s="767" t="s">
        <v>17</v>
      </c>
      <c r="AU10" s="765"/>
      <c r="AV10" s="765"/>
      <c r="AW10" s="765" t="s">
        <v>18</v>
      </c>
      <c r="AX10" s="765"/>
      <c r="AY10" s="766"/>
    </row>
    <row r="11" spans="1:52" ht="9.75" customHeight="1">
      <c r="A11" s="27"/>
      <c r="B11" s="740" t="s">
        <v>19</v>
      </c>
      <c r="C11" s="740"/>
      <c r="D11" s="740"/>
      <c r="E11" s="740"/>
      <c r="F11" s="740"/>
      <c r="G11" s="740"/>
      <c r="H11" s="740"/>
      <c r="I11" s="28"/>
      <c r="J11" s="760"/>
      <c r="K11" s="761"/>
      <c r="L11" s="762"/>
      <c r="M11" s="763"/>
      <c r="N11" s="761"/>
      <c r="O11" s="764"/>
      <c r="P11" s="760"/>
      <c r="Q11" s="761"/>
      <c r="R11" s="762"/>
      <c r="S11" s="763"/>
      <c r="T11" s="761"/>
      <c r="U11" s="764"/>
      <c r="V11" s="760"/>
      <c r="W11" s="761"/>
      <c r="X11" s="762"/>
      <c r="Y11" s="763"/>
      <c r="Z11" s="761"/>
      <c r="AA11" s="764"/>
      <c r="AB11" s="760"/>
      <c r="AC11" s="761"/>
      <c r="AD11" s="762"/>
      <c r="AE11" s="763"/>
      <c r="AF11" s="761"/>
      <c r="AG11" s="764"/>
      <c r="AH11" s="760"/>
      <c r="AI11" s="761"/>
      <c r="AJ11" s="762"/>
      <c r="AK11" s="763"/>
      <c r="AL11" s="761"/>
      <c r="AM11" s="764"/>
      <c r="AN11" s="760"/>
      <c r="AO11" s="761"/>
      <c r="AP11" s="762"/>
      <c r="AQ11" s="763"/>
      <c r="AR11" s="761"/>
      <c r="AS11" s="764"/>
      <c r="AT11" s="760"/>
      <c r="AU11" s="761"/>
      <c r="AV11" s="762"/>
      <c r="AW11" s="763"/>
      <c r="AX11" s="761"/>
      <c r="AY11" s="764"/>
    </row>
    <row r="12" spans="1:52" ht="12.6" customHeight="1">
      <c r="A12" s="29"/>
      <c r="B12" s="753"/>
      <c r="C12" s="753"/>
      <c r="D12" s="753"/>
      <c r="E12" s="753"/>
      <c r="F12" s="753"/>
      <c r="G12" s="753"/>
      <c r="H12" s="753"/>
      <c r="I12" s="30"/>
      <c r="J12" s="758"/>
      <c r="K12" s="756"/>
      <c r="L12" s="759"/>
      <c r="M12" s="755"/>
      <c r="N12" s="756"/>
      <c r="O12" s="757"/>
      <c r="P12" s="758"/>
      <c r="Q12" s="756"/>
      <c r="R12" s="759"/>
      <c r="S12" s="755"/>
      <c r="T12" s="756"/>
      <c r="U12" s="757"/>
      <c r="V12" s="758"/>
      <c r="W12" s="756"/>
      <c r="X12" s="759"/>
      <c r="Y12" s="755"/>
      <c r="Z12" s="756"/>
      <c r="AA12" s="757"/>
      <c r="AB12" s="758"/>
      <c r="AC12" s="756"/>
      <c r="AD12" s="759"/>
      <c r="AE12" s="755"/>
      <c r="AF12" s="756"/>
      <c r="AG12" s="757"/>
      <c r="AH12" s="758"/>
      <c r="AI12" s="756"/>
      <c r="AJ12" s="759"/>
      <c r="AK12" s="755"/>
      <c r="AL12" s="756"/>
      <c r="AM12" s="757"/>
      <c r="AN12" s="758"/>
      <c r="AO12" s="756"/>
      <c r="AP12" s="759"/>
      <c r="AQ12" s="755"/>
      <c r="AR12" s="756"/>
      <c r="AS12" s="757"/>
      <c r="AT12" s="758"/>
      <c r="AU12" s="756"/>
      <c r="AV12" s="759"/>
      <c r="AW12" s="755"/>
      <c r="AX12" s="756"/>
      <c r="AY12" s="757"/>
    </row>
    <row r="13" spans="1:52" ht="9.75" customHeight="1">
      <c r="A13" s="31"/>
      <c r="B13" s="741" t="s">
        <v>20</v>
      </c>
      <c r="C13" s="741"/>
      <c r="D13" s="741"/>
      <c r="E13" s="741"/>
      <c r="F13" s="741"/>
      <c r="G13" s="741"/>
      <c r="H13" s="741"/>
      <c r="I13" s="32"/>
      <c r="J13" s="736"/>
      <c r="K13" s="731"/>
      <c r="L13" s="737"/>
      <c r="M13" s="730"/>
      <c r="N13" s="731"/>
      <c r="O13" s="732"/>
      <c r="P13" s="736"/>
      <c r="Q13" s="731"/>
      <c r="R13" s="737"/>
      <c r="S13" s="730"/>
      <c r="T13" s="731"/>
      <c r="U13" s="732"/>
      <c r="V13" s="736"/>
      <c r="W13" s="731"/>
      <c r="X13" s="737"/>
      <c r="Y13" s="730"/>
      <c r="Z13" s="731"/>
      <c r="AA13" s="732"/>
      <c r="AB13" s="736"/>
      <c r="AC13" s="731"/>
      <c r="AD13" s="737"/>
      <c r="AE13" s="730"/>
      <c r="AF13" s="731"/>
      <c r="AG13" s="732"/>
      <c r="AH13" s="736"/>
      <c r="AI13" s="731"/>
      <c r="AJ13" s="737"/>
      <c r="AK13" s="730"/>
      <c r="AL13" s="731"/>
      <c r="AM13" s="732"/>
      <c r="AN13" s="736"/>
      <c r="AO13" s="731"/>
      <c r="AP13" s="737"/>
      <c r="AQ13" s="730"/>
      <c r="AR13" s="731"/>
      <c r="AS13" s="732"/>
      <c r="AT13" s="736"/>
      <c r="AU13" s="731"/>
      <c r="AV13" s="737"/>
      <c r="AW13" s="730"/>
      <c r="AX13" s="731"/>
      <c r="AY13" s="732"/>
    </row>
    <row r="14" spans="1:52" ht="12.6" customHeight="1">
      <c r="A14" s="29"/>
      <c r="B14" s="753"/>
      <c r="C14" s="753"/>
      <c r="D14" s="753"/>
      <c r="E14" s="753"/>
      <c r="F14" s="753"/>
      <c r="G14" s="753"/>
      <c r="H14" s="753"/>
      <c r="I14" s="30"/>
      <c r="J14" s="758"/>
      <c r="K14" s="756"/>
      <c r="L14" s="759"/>
      <c r="M14" s="755"/>
      <c r="N14" s="756"/>
      <c r="O14" s="757"/>
      <c r="P14" s="758"/>
      <c r="Q14" s="756"/>
      <c r="R14" s="759"/>
      <c r="S14" s="755"/>
      <c r="T14" s="756"/>
      <c r="U14" s="757"/>
      <c r="V14" s="758"/>
      <c r="W14" s="756"/>
      <c r="X14" s="759"/>
      <c r="Y14" s="755"/>
      <c r="Z14" s="756"/>
      <c r="AA14" s="757"/>
      <c r="AB14" s="758"/>
      <c r="AC14" s="756"/>
      <c r="AD14" s="759"/>
      <c r="AE14" s="755"/>
      <c r="AF14" s="756"/>
      <c r="AG14" s="757"/>
      <c r="AH14" s="758"/>
      <c r="AI14" s="756"/>
      <c r="AJ14" s="759"/>
      <c r="AK14" s="755"/>
      <c r="AL14" s="756"/>
      <c r="AM14" s="757"/>
      <c r="AN14" s="758"/>
      <c r="AO14" s="756"/>
      <c r="AP14" s="759"/>
      <c r="AQ14" s="755"/>
      <c r="AR14" s="756"/>
      <c r="AS14" s="757"/>
      <c r="AT14" s="758"/>
      <c r="AU14" s="756"/>
      <c r="AV14" s="759"/>
      <c r="AW14" s="755"/>
      <c r="AX14" s="756"/>
      <c r="AY14" s="757"/>
    </row>
    <row r="15" spans="1:52" ht="9.75" customHeight="1">
      <c r="A15" s="31"/>
      <c r="B15" s="741" t="s">
        <v>21</v>
      </c>
      <c r="C15" s="741"/>
      <c r="D15" s="741"/>
      <c r="E15" s="741"/>
      <c r="F15" s="741"/>
      <c r="G15" s="741"/>
      <c r="H15" s="741"/>
      <c r="I15" s="32"/>
      <c r="J15" s="743" t="str">
        <f>IF(AND(J11="",J13=""),"",J11-J13)</f>
        <v/>
      </c>
      <c r="K15" s="744"/>
      <c r="L15" s="745"/>
      <c r="M15" s="749" t="str">
        <f>IF(AND(M11="",M13=""),"",M11-M13)</f>
        <v/>
      </c>
      <c r="N15" s="744"/>
      <c r="O15" s="750"/>
      <c r="P15" s="743" t="str">
        <f>IF(AND(P11="",P13=""),"",P11-P13)</f>
        <v/>
      </c>
      <c r="Q15" s="744"/>
      <c r="R15" s="745"/>
      <c r="S15" s="749" t="str">
        <f>IF(AND(S11="",S13=""),"",S11-S13)</f>
        <v/>
      </c>
      <c r="T15" s="744"/>
      <c r="U15" s="750"/>
      <c r="V15" s="743" t="str">
        <f>IF(AND(V11="",V13=""),"",V11-V13)</f>
        <v/>
      </c>
      <c r="W15" s="744"/>
      <c r="X15" s="745"/>
      <c r="Y15" s="749" t="str">
        <f>IF(AND(Y11="",Y13=""),"",Y11-Y13)</f>
        <v/>
      </c>
      <c r="Z15" s="744"/>
      <c r="AA15" s="750"/>
      <c r="AB15" s="743" t="str">
        <f>IF(AND(AB11="",AB13=""),"",AB11-AB13)</f>
        <v/>
      </c>
      <c r="AC15" s="744"/>
      <c r="AD15" s="745"/>
      <c r="AE15" s="749" t="str">
        <f>IF(AND(AE11="",AE13=""),"",AE11-AE13)</f>
        <v/>
      </c>
      <c r="AF15" s="744"/>
      <c r="AG15" s="750"/>
      <c r="AH15" s="743" t="str">
        <f>IF(AND(AH11="",AH13=""),"",AH11-AH13)</f>
        <v/>
      </c>
      <c r="AI15" s="744"/>
      <c r="AJ15" s="745"/>
      <c r="AK15" s="749" t="str">
        <f>IF(AND(AK11="",AK13=""),"",AK11-AK13)</f>
        <v/>
      </c>
      <c r="AL15" s="744"/>
      <c r="AM15" s="750"/>
      <c r="AN15" s="743" t="str">
        <f>IF(AND(AN11="",AN13=""),"",AN11-AN13)</f>
        <v/>
      </c>
      <c r="AO15" s="744"/>
      <c r="AP15" s="745"/>
      <c r="AQ15" s="749" t="str">
        <f>IF(AND(AQ11="",AQ13=""),"",AQ11-AQ13)</f>
        <v/>
      </c>
      <c r="AR15" s="744"/>
      <c r="AS15" s="750"/>
      <c r="AT15" s="743" t="str">
        <f>IF(AND(AT11="",AT13=""),"",AT11-AT13)</f>
        <v/>
      </c>
      <c r="AU15" s="744"/>
      <c r="AV15" s="745"/>
      <c r="AW15" s="749" t="str">
        <f>IF(AND(AW11="",AW13=""),"",AW11-AW13)</f>
        <v/>
      </c>
      <c r="AX15" s="744"/>
      <c r="AY15" s="750"/>
    </row>
    <row r="16" spans="1:52" ht="12.6" customHeight="1">
      <c r="A16" s="29"/>
      <c r="B16" s="753"/>
      <c r="C16" s="753"/>
      <c r="D16" s="753"/>
      <c r="E16" s="753"/>
      <c r="F16" s="753"/>
      <c r="G16" s="753"/>
      <c r="H16" s="753"/>
      <c r="I16" s="30"/>
      <c r="J16" s="746"/>
      <c r="K16" s="747"/>
      <c r="L16" s="748"/>
      <c r="M16" s="751"/>
      <c r="N16" s="747"/>
      <c r="O16" s="752"/>
      <c r="P16" s="746"/>
      <c r="Q16" s="747"/>
      <c r="R16" s="748"/>
      <c r="S16" s="751"/>
      <c r="T16" s="747"/>
      <c r="U16" s="752"/>
      <c r="V16" s="746"/>
      <c r="W16" s="747"/>
      <c r="X16" s="748"/>
      <c r="Y16" s="751"/>
      <c r="Z16" s="747"/>
      <c r="AA16" s="752"/>
      <c r="AB16" s="746"/>
      <c r="AC16" s="747"/>
      <c r="AD16" s="748"/>
      <c r="AE16" s="751"/>
      <c r="AF16" s="747"/>
      <c r="AG16" s="752"/>
      <c r="AH16" s="746"/>
      <c r="AI16" s="747"/>
      <c r="AJ16" s="748"/>
      <c r="AK16" s="751"/>
      <c r="AL16" s="747"/>
      <c r="AM16" s="752"/>
      <c r="AN16" s="746"/>
      <c r="AO16" s="747"/>
      <c r="AP16" s="748"/>
      <c r="AQ16" s="751"/>
      <c r="AR16" s="747"/>
      <c r="AS16" s="752"/>
      <c r="AT16" s="746"/>
      <c r="AU16" s="747"/>
      <c r="AV16" s="748"/>
      <c r="AW16" s="751"/>
      <c r="AX16" s="747"/>
      <c r="AY16" s="752"/>
    </row>
    <row r="17" spans="1:51" ht="9.75" customHeight="1">
      <c r="A17" s="31"/>
      <c r="B17" s="741" t="s">
        <v>22</v>
      </c>
      <c r="C17" s="741"/>
      <c r="D17" s="741"/>
      <c r="E17" s="741"/>
      <c r="F17" s="741"/>
      <c r="G17" s="741"/>
      <c r="H17" s="741"/>
      <c r="I17" s="32"/>
      <c r="J17" s="736"/>
      <c r="K17" s="731"/>
      <c r="L17" s="737"/>
      <c r="M17" s="730"/>
      <c r="N17" s="731"/>
      <c r="O17" s="732"/>
      <c r="P17" s="736"/>
      <c r="Q17" s="731"/>
      <c r="R17" s="737"/>
      <c r="S17" s="730"/>
      <c r="T17" s="731"/>
      <c r="U17" s="732"/>
      <c r="V17" s="736"/>
      <c r="W17" s="731"/>
      <c r="X17" s="737"/>
      <c r="Y17" s="730"/>
      <c r="Z17" s="731"/>
      <c r="AA17" s="732"/>
      <c r="AB17" s="736"/>
      <c r="AC17" s="731"/>
      <c r="AD17" s="737"/>
      <c r="AE17" s="730"/>
      <c r="AF17" s="731"/>
      <c r="AG17" s="732"/>
      <c r="AH17" s="736"/>
      <c r="AI17" s="731"/>
      <c r="AJ17" s="737"/>
      <c r="AK17" s="730"/>
      <c r="AL17" s="731"/>
      <c r="AM17" s="732"/>
      <c r="AN17" s="736"/>
      <c r="AO17" s="731"/>
      <c r="AP17" s="737"/>
      <c r="AQ17" s="730"/>
      <c r="AR17" s="731"/>
      <c r="AS17" s="732"/>
      <c r="AT17" s="736"/>
      <c r="AU17" s="731"/>
      <c r="AV17" s="737"/>
      <c r="AW17" s="730"/>
      <c r="AX17" s="731"/>
      <c r="AY17" s="732"/>
    </row>
    <row r="18" spans="1:51" ht="12.6" customHeight="1">
      <c r="A18" s="29"/>
      <c r="B18" s="753"/>
      <c r="C18" s="753"/>
      <c r="D18" s="753"/>
      <c r="E18" s="753"/>
      <c r="F18" s="753"/>
      <c r="G18" s="753"/>
      <c r="H18" s="753"/>
      <c r="I18" s="30"/>
      <c r="J18" s="758"/>
      <c r="K18" s="756"/>
      <c r="L18" s="759"/>
      <c r="M18" s="755"/>
      <c r="N18" s="756"/>
      <c r="O18" s="757"/>
      <c r="P18" s="758"/>
      <c r="Q18" s="756"/>
      <c r="R18" s="759"/>
      <c r="S18" s="755"/>
      <c r="T18" s="756"/>
      <c r="U18" s="757"/>
      <c r="V18" s="758"/>
      <c r="W18" s="756"/>
      <c r="X18" s="759"/>
      <c r="Y18" s="755"/>
      <c r="Z18" s="756"/>
      <c r="AA18" s="757"/>
      <c r="AB18" s="758"/>
      <c r="AC18" s="756"/>
      <c r="AD18" s="759"/>
      <c r="AE18" s="755"/>
      <c r="AF18" s="756"/>
      <c r="AG18" s="757"/>
      <c r="AH18" s="758"/>
      <c r="AI18" s="756"/>
      <c r="AJ18" s="759"/>
      <c r="AK18" s="755"/>
      <c r="AL18" s="756"/>
      <c r="AM18" s="757"/>
      <c r="AN18" s="758"/>
      <c r="AO18" s="756"/>
      <c r="AP18" s="759"/>
      <c r="AQ18" s="755"/>
      <c r="AR18" s="756"/>
      <c r="AS18" s="757"/>
      <c r="AT18" s="758"/>
      <c r="AU18" s="756"/>
      <c r="AV18" s="759"/>
      <c r="AW18" s="755"/>
      <c r="AX18" s="756"/>
      <c r="AY18" s="757"/>
    </row>
    <row r="19" spans="1:51" ht="9.75" customHeight="1">
      <c r="A19" s="31"/>
      <c r="B19" s="741" t="s">
        <v>23</v>
      </c>
      <c r="C19" s="741"/>
      <c r="D19" s="741"/>
      <c r="E19" s="741"/>
      <c r="F19" s="741"/>
      <c r="G19" s="741"/>
      <c r="H19" s="741"/>
      <c r="I19" s="32"/>
      <c r="J19" s="743" t="str">
        <f>IF(AND(J15="",J17=""),"",J15-J17)</f>
        <v/>
      </c>
      <c r="K19" s="744"/>
      <c r="L19" s="745"/>
      <c r="M19" s="749" t="str">
        <f>IF(AND(M15="",M17=""),"",M15-M17)</f>
        <v/>
      </c>
      <c r="N19" s="744"/>
      <c r="O19" s="750"/>
      <c r="P19" s="743" t="str">
        <f>IF(AND(P15="",P17=""),"",P15-P17)</f>
        <v/>
      </c>
      <c r="Q19" s="744"/>
      <c r="R19" s="745"/>
      <c r="S19" s="749" t="str">
        <f>IF(AND(S15="",S17=""),"",S15-S17)</f>
        <v/>
      </c>
      <c r="T19" s="744"/>
      <c r="U19" s="750"/>
      <c r="V19" s="743" t="str">
        <f>IF(AND(V15="",V17=""),"",V15-V17)</f>
        <v/>
      </c>
      <c r="W19" s="744"/>
      <c r="X19" s="745"/>
      <c r="Y19" s="749" t="str">
        <f>IF(AND(Y15="",Y17=""),"",Y15-Y17)</f>
        <v/>
      </c>
      <c r="Z19" s="744"/>
      <c r="AA19" s="750"/>
      <c r="AB19" s="743" t="str">
        <f>IF(AND(AB15="",AB17=""),"",AB15-AB17)</f>
        <v/>
      </c>
      <c r="AC19" s="744"/>
      <c r="AD19" s="745"/>
      <c r="AE19" s="749" t="str">
        <f>IF(AND(AE15="",AE17=""),"",AE15-AE17)</f>
        <v/>
      </c>
      <c r="AF19" s="744"/>
      <c r="AG19" s="750"/>
      <c r="AH19" s="743" t="str">
        <f>IF(AND(AH15="",AH17=""),"",AH15-AH17)</f>
        <v/>
      </c>
      <c r="AI19" s="744"/>
      <c r="AJ19" s="745"/>
      <c r="AK19" s="749" t="str">
        <f>IF(AND(AK15="",AK17=""),"",AK15-AK17)</f>
        <v/>
      </c>
      <c r="AL19" s="744"/>
      <c r="AM19" s="750"/>
      <c r="AN19" s="743" t="str">
        <f>IF(AND(AN15="",AN17=""),"",AN15-AN17)</f>
        <v/>
      </c>
      <c r="AO19" s="744"/>
      <c r="AP19" s="745"/>
      <c r="AQ19" s="749" t="str">
        <f>IF(AND(AQ15="",AQ17=""),"",AQ15-AQ17)</f>
        <v/>
      </c>
      <c r="AR19" s="744"/>
      <c r="AS19" s="750"/>
      <c r="AT19" s="743" t="str">
        <f>IF(AND(AT15="",AT17=""),"",AT15-AT17)</f>
        <v/>
      </c>
      <c r="AU19" s="744"/>
      <c r="AV19" s="745"/>
      <c r="AW19" s="749" t="str">
        <f>IF(AND(AW15="",AW17=""),"",AW15-AW17)</f>
        <v/>
      </c>
      <c r="AX19" s="744"/>
      <c r="AY19" s="750"/>
    </row>
    <row r="20" spans="1:51" ht="12.6" customHeight="1">
      <c r="A20" s="29"/>
      <c r="B20" s="753"/>
      <c r="C20" s="753"/>
      <c r="D20" s="753"/>
      <c r="E20" s="753"/>
      <c r="F20" s="753"/>
      <c r="G20" s="753"/>
      <c r="H20" s="753"/>
      <c r="I20" s="30"/>
      <c r="J20" s="746"/>
      <c r="K20" s="747"/>
      <c r="L20" s="748"/>
      <c r="M20" s="751"/>
      <c r="N20" s="747"/>
      <c r="O20" s="752"/>
      <c r="P20" s="746"/>
      <c r="Q20" s="747"/>
      <c r="R20" s="748"/>
      <c r="S20" s="751"/>
      <c r="T20" s="747"/>
      <c r="U20" s="752"/>
      <c r="V20" s="746"/>
      <c r="W20" s="747"/>
      <c r="X20" s="748"/>
      <c r="Y20" s="751"/>
      <c r="Z20" s="747"/>
      <c r="AA20" s="752"/>
      <c r="AB20" s="746"/>
      <c r="AC20" s="747"/>
      <c r="AD20" s="748"/>
      <c r="AE20" s="751"/>
      <c r="AF20" s="747"/>
      <c r="AG20" s="752"/>
      <c r="AH20" s="746"/>
      <c r="AI20" s="747"/>
      <c r="AJ20" s="748"/>
      <c r="AK20" s="751"/>
      <c r="AL20" s="747"/>
      <c r="AM20" s="752"/>
      <c r="AN20" s="746"/>
      <c r="AO20" s="747"/>
      <c r="AP20" s="748"/>
      <c r="AQ20" s="751"/>
      <c r="AR20" s="747"/>
      <c r="AS20" s="752"/>
      <c r="AT20" s="746"/>
      <c r="AU20" s="747"/>
      <c r="AV20" s="748"/>
      <c r="AW20" s="751"/>
      <c r="AX20" s="747"/>
      <c r="AY20" s="752"/>
    </row>
    <row r="21" spans="1:51" ht="12.6" customHeight="1">
      <c r="A21" s="33"/>
      <c r="B21" s="725" t="s">
        <v>24</v>
      </c>
      <c r="C21" s="725"/>
      <c r="D21" s="725"/>
      <c r="E21" s="725"/>
      <c r="F21" s="725"/>
      <c r="G21" s="725"/>
      <c r="H21" s="725"/>
      <c r="I21" s="34"/>
      <c r="J21" s="722"/>
      <c r="K21" s="723"/>
      <c r="L21" s="723"/>
      <c r="M21" s="723"/>
      <c r="N21" s="723"/>
      <c r="O21" s="724"/>
      <c r="P21" s="722"/>
      <c r="Q21" s="723"/>
      <c r="R21" s="723"/>
      <c r="S21" s="723"/>
      <c r="T21" s="723"/>
      <c r="U21" s="724"/>
      <c r="V21" s="722"/>
      <c r="W21" s="723"/>
      <c r="X21" s="723"/>
      <c r="Y21" s="723"/>
      <c r="Z21" s="723"/>
      <c r="AA21" s="724"/>
      <c r="AB21" s="722"/>
      <c r="AC21" s="723"/>
      <c r="AD21" s="723"/>
      <c r="AE21" s="723"/>
      <c r="AF21" s="723"/>
      <c r="AG21" s="724"/>
      <c r="AH21" s="722"/>
      <c r="AI21" s="723"/>
      <c r="AJ21" s="723"/>
      <c r="AK21" s="723"/>
      <c r="AL21" s="723"/>
      <c r="AM21" s="724"/>
      <c r="AN21" s="722"/>
      <c r="AO21" s="723"/>
      <c r="AP21" s="723"/>
      <c r="AQ21" s="723"/>
      <c r="AR21" s="723"/>
      <c r="AS21" s="724"/>
      <c r="AT21" s="722"/>
      <c r="AU21" s="723"/>
      <c r="AV21" s="723"/>
      <c r="AW21" s="723"/>
      <c r="AX21" s="723"/>
      <c r="AY21" s="724"/>
    </row>
    <row r="22" spans="1:51" ht="12.6" customHeight="1">
      <c r="A22" s="33"/>
      <c r="B22" s="725" t="s">
        <v>25</v>
      </c>
      <c r="C22" s="725"/>
      <c r="D22" s="725"/>
      <c r="E22" s="725"/>
      <c r="F22" s="725"/>
      <c r="G22" s="725"/>
      <c r="H22" s="725"/>
      <c r="I22" s="34"/>
      <c r="J22" s="722"/>
      <c r="K22" s="723"/>
      <c r="L22" s="723"/>
      <c r="M22" s="723"/>
      <c r="N22" s="723"/>
      <c r="O22" s="724"/>
      <c r="P22" s="722"/>
      <c r="Q22" s="723"/>
      <c r="R22" s="723"/>
      <c r="S22" s="723"/>
      <c r="T22" s="723"/>
      <c r="U22" s="724"/>
      <c r="V22" s="722"/>
      <c r="W22" s="723"/>
      <c r="X22" s="723"/>
      <c r="Y22" s="723"/>
      <c r="Z22" s="723"/>
      <c r="AA22" s="724"/>
      <c r="AB22" s="722"/>
      <c r="AC22" s="723"/>
      <c r="AD22" s="723"/>
      <c r="AE22" s="723"/>
      <c r="AF22" s="723"/>
      <c r="AG22" s="724"/>
      <c r="AH22" s="722"/>
      <c r="AI22" s="723"/>
      <c r="AJ22" s="723"/>
      <c r="AK22" s="723"/>
      <c r="AL22" s="723"/>
      <c r="AM22" s="724"/>
      <c r="AN22" s="722"/>
      <c r="AO22" s="723"/>
      <c r="AP22" s="723"/>
      <c r="AQ22" s="723"/>
      <c r="AR22" s="723"/>
      <c r="AS22" s="724"/>
      <c r="AT22" s="722"/>
      <c r="AU22" s="723"/>
      <c r="AV22" s="723"/>
      <c r="AW22" s="723"/>
      <c r="AX22" s="723"/>
      <c r="AY22" s="724"/>
    </row>
    <row r="23" spans="1:51" ht="12.6" customHeight="1">
      <c r="A23" s="33"/>
      <c r="B23" s="754" t="s">
        <v>26</v>
      </c>
      <c r="C23" s="754"/>
      <c r="D23" s="754"/>
      <c r="E23" s="754"/>
      <c r="F23" s="754"/>
      <c r="G23" s="754"/>
      <c r="H23" s="754"/>
      <c r="I23" s="34"/>
      <c r="J23" s="722"/>
      <c r="K23" s="723"/>
      <c r="L23" s="723"/>
      <c r="M23" s="723"/>
      <c r="N23" s="723"/>
      <c r="O23" s="724"/>
      <c r="P23" s="722"/>
      <c r="Q23" s="723"/>
      <c r="R23" s="723"/>
      <c r="S23" s="723"/>
      <c r="T23" s="723"/>
      <c r="U23" s="724"/>
      <c r="V23" s="722"/>
      <c r="W23" s="723"/>
      <c r="X23" s="723"/>
      <c r="Y23" s="723"/>
      <c r="Z23" s="723"/>
      <c r="AA23" s="724"/>
      <c r="AB23" s="722"/>
      <c r="AC23" s="723"/>
      <c r="AD23" s="723"/>
      <c r="AE23" s="723"/>
      <c r="AF23" s="723"/>
      <c r="AG23" s="724"/>
      <c r="AH23" s="722"/>
      <c r="AI23" s="723"/>
      <c r="AJ23" s="723"/>
      <c r="AK23" s="723"/>
      <c r="AL23" s="723"/>
      <c r="AM23" s="724"/>
      <c r="AN23" s="722"/>
      <c r="AO23" s="723"/>
      <c r="AP23" s="723"/>
      <c r="AQ23" s="723"/>
      <c r="AR23" s="723"/>
      <c r="AS23" s="724"/>
      <c r="AT23" s="722"/>
      <c r="AU23" s="723"/>
      <c r="AV23" s="723"/>
      <c r="AW23" s="723"/>
      <c r="AX23" s="723"/>
      <c r="AY23" s="724"/>
    </row>
    <row r="24" spans="1:51" ht="9.75" customHeight="1">
      <c r="A24" s="31"/>
      <c r="B24" s="741" t="s">
        <v>27</v>
      </c>
      <c r="C24" s="741"/>
      <c r="D24" s="741"/>
      <c r="E24" s="741"/>
      <c r="F24" s="741"/>
      <c r="G24" s="741"/>
      <c r="H24" s="741"/>
      <c r="I24" s="32"/>
      <c r="J24" s="743" t="str">
        <f>IF(J19="","",J19+J21-J22)</f>
        <v/>
      </c>
      <c r="K24" s="744"/>
      <c r="L24" s="745"/>
      <c r="M24" s="749" t="str">
        <f>IF(M19="","",M19+M21-M22)</f>
        <v/>
      </c>
      <c r="N24" s="744"/>
      <c r="O24" s="750"/>
      <c r="P24" s="743" t="str">
        <f>IF(P19="","",P19+P21-P22)</f>
        <v/>
      </c>
      <c r="Q24" s="744"/>
      <c r="R24" s="745"/>
      <c r="S24" s="749" t="str">
        <f>IF(S19="","",S19+S21-S22)</f>
        <v/>
      </c>
      <c r="T24" s="744"/>
      <c r="U24" s="750"/>
      <c r="V24" s="743" t="str">
        <f>IF(V19="","",V19+V21-V22)</f>
        <v/>
      </c>
      <c r="W24" s="744"/>
      <c r="X24" s="745"/>
      <c r="Y24" s="749" t="str">
        <f>IF(Y19="","",Y19+Y21-Y22)</f>
        <v/>
      </c>
      <c r="Z24" s="744"/>
      <c r="AA24" s="750"/>
      <c r="AB24" s="743" t="str">
        <f>IF(AB19="","",AB19+AB21-AB22)</f>
        <v/>
      </c>
      <c r="AC24" s="744"/>
      <c r="AD24" s="745"/>
      <c r="AE24" s="749" t="str">
        <f>IF(AE19="","",AE19+AE21-AE22)</f>
        <v/>
      </c>
      <c r="AF24" s="744"/>
      <c r="AG24" s="750"/>
      <c r="AH24" s="743" t="str">
        <f>IF(AH19="","",AH19+AH21-AH22)</f>
        <v/>
      </c>
      <c r="AI24" s="744"/>
      <c r="AJ24" s="745"/>
      <c r="AK24" s="749" t="str">
        <f>IF(AK19="","",AK19+AK21-AK22)</f>
        <v/>
      </c>
      <c r="AL24" s="744"/>
      <c r="AM24" s="750"/>
      <c r="AN24" s="743" t="str">
        <f>IF(AN19="","",AN19+AN21-AN22)</f>
        <v/>
      </c>
      <c r="AO24" s="744"/>
      <c r="AP24" s="745"/>
      <c r="AQ24" s="749" t="str">
        <f>IF(AQ19="","",AQ19+AQ21-AQ22)</f>
        <v/>
      </c>
      <c r="AR24" s="744"/>
      <c r="AS24" s="750"/>
      <c r="AT24" s="743" t="str">
        <f>IF(AT19="","",AT19+AT21-AT22)</f>
        <v/>
      </c>
      <c r="AU24" s="744"/>
      <c r="AV24" s="745"/>
      <c r="AW24" s="749" t="str">
        <f>IF(AW19="","",AW19+AW21-AW22)</f>
        <v/>
      </c>
      <c r="AX24" s="744"/>
      <c r="AY24" s="750"/>
    </row>
    <row r="25" spans="1:51" ht="12.6" customHeight="1">
      <c r="A25" s="29"/>
      <c r="B25" s="753"/>
      <c r="C25" s="753"/>
      <c r="D25" s="753"/>
      <c r="E25" s="753"/>
      <c r="F25" s="753"/>
      <c r="G25" s="753"/>
      <c r="H25" s="753"/>
      <c r="I25" s="30"/>
      <c r="J25" s="746"/>
      <c r="K25" s="747"/>
      <c r="L25" s="748"/>
      <c r="M25" s="751"/>
      <c r="N25" s="747"/>
      <c r="O25" s="752"/>
      <c r="P25" s="746"/>
      <c r="Q25" s="747"/>
      <c r="R25" s="748"/>
      <c r="S25" s="751"/>
      <c r="T25" s="747"/>
      <c r="U25" s="752"/>
      <c r="V25" s="746"/>
      <c r="W25" s="747"/>
      <c r="X25" s="748"/>
      <c r="Y25" s="751"/>
      <c r="Z25" s="747"/>
      <c r="AA25" s="752"/>
      <c r="AB25" s="746"/>
      <c r="AC25" s="747"/>
      <c r="AD25" s="748"/>
      <c r="AE25" s="751"/>
      <c r="AF25" s="747"/>
      <c r="AG25" s="752"/>
      <c r="AH25" s="746"/>
      <c r="AI25" s="747"/>
      <c r="AJ25" s="748"/>
      <c r="AK25" s="751"/>
      <c r="AL25" s="747"/>
      <c r="AM25" s="752"/>
      <c r="AN25" s="746"/>
      <c r="AO25" s="747"/>
      <c r="AP25" s="748"/>
      <c r="AQ25" s="751"/>
      <c r="AR25" s="747"/>
      <c r="AS25" s="752"/>
      <c r="AT25" s="746"/>
      <c r="AU25" s="747"/>
      <c r="AV25" s="748"/>
      <c r="AW25" s="751"/>
      <c r="AX25" s="747"/>
      <c r="AY25" s="752"/>
    </row>
    <row r="26" spans="1:51" ht="9.75" customHeight="1">
      <c r="A26" s="31"/>
      <c r="B26" s="741" t="s">
        <v>28</v>
      </c>
      <c r="C26" s="741"/>
      <c r="D26" s="741"/>
      <c r="E26" s="741"/>
      <c r="F26" s="741"/>
      <c r="G26" s="741"/>
      <c r="H26" s="741"/>
      <c r="I26" s="32"/>
      <c r="J26" s="736"/>
      <c r="K26" s="731"/>
      <c r="L26" s="737"/>
      <c r="M26" s="730"/>
      <c r="N26" s="731"/>
      <c r="O26" s="732"/>
      <c r="P26" s="736"/>
      <c r="Q26" s="731"/>
      <c r="R26" s="737"/>
      <c r="S26" s="730"/>
      <c r="T26" s="731"/>
      <c r="U26" s="732"/>
      <c r="V26" s="736"/>
      <c r="W26" s="731"/>
      <c r="X26" s="737"/>
      <c r="Y26" s="730"/>
      <c r="Z26" s="731"/>
      <c r="AA26" s="732"/>
      <c r="AB26" s="736"/>
      <c r="AC26" s="731"/>
      <c r="AD26" s="737"/>
      <c r="AE26" s="730"/>
      <c r="AF26" s="731"/>
      <c r="AG26" s="732"/>
      <c r="AH26" s="736"/>
      <c r="AI26" s="731"/>
      <c r="AJ26" s="737"/>
      <c r="AK26" s="730"/>
      <c r="AL26" s="731"/>
      <c r="AM26" s="732"/>
      <c r="AN26" s="736"/>
      <c r="AO26" s="731"/>
      <c r="AP26" s="737"/>
      <c r="AQ26" s="730"/>
      <c r="AR26" s="731"/>
      <c r="AS26" s="732"/>
      <c r="AT26" s="736"/>
      <c r="AU26" s="731"/>
      <c r="AV26" s="737"/>
      <c r="AW26" s="730"/>
      <c r="AX26" s="731"/>
      <c r="AY26" s="732"/>
    </row>
    <row r="27" spans="1:51" ht="12.6" customHeight="1">
      <c r="A27" s="35"/>
      <c r="B27" s="742"/>
      <c r="C27" s="742"/>
      <c r="D27" s="742"/>
      <c r="E27" s="742"/>
      <c r="F27" s="742"/>
      <c r="G27" s="742"/>
      <c r="H27" s="742"/>
      <c r="I27" s="36"/>
      <c r="J27" s="738"/>
      <c r="K27" s="734"/>
      <c r="L27" s="739"/>
      <c r="M27" s="733"/>
      <c r="N27" s="734"/>
      <c r="O27" s="735"/>
      <c r="P27" s="738"/>
      <c r="Q27" s="734"/>
      <c r="R27" s="739"/>
      <c r="S27" s="733"/>
      <c r="T27" s="734"/>
      <c r="U27" s="735"/>
      <c r="V27" s="738"/>
      <c r="W27" s="734"/>
      <c r="X27" s="739"/>
      <c r="Y27" s="733"/>
      <c r="Z27" s="734"/>
      <c r="AA27" s="735"/>
      <c r="AB27" s="738"/>
      <c r="AC27" s="734"/>
      <c r="AD27" s="739"/>
      <c r="AE27" s="733"/>
      <c r="AF27" s="734"/>
      <c r="AG27" s="735"/>
      <c r="AH27" s="738"/>
      <c r="AI27" s="734"/>
      <c r="AJ27" s="739"/>
      <c r="AK27" s="733"/>
      <c r="AL27" s="734"/>
      <c r="AM27" s="735"/>
      <c r="AN27" s="738"/>
      <c r="AO27" s="734"/>
      <c r="AP27" s="739"/>
      <c r="AQ27" s="733"/>
      <c r="AR27" s="734"/>
      <c r="AS27" s="735"/>
      <c r="AT27" s="738"/>
      <c r="AU27" s="734"/>
      <c r="AV27" s="739"/>
      <c r="AW27" s="733"/>
      <c r="AX27" s="734"/>
      <c r="AY27" s="735"/>
    </row>
    <row r="28" spans="1:51" ht="12.6" customHeight="1">
      <c r="A28" s="27"/>
      <c r="B28" s="740" t="s">
        <v>29</v>
      </c>
      <c r="C28" s="740"/>
      <c r="D28" s="740"/>
      <c r="E28" s="740"/>
      <c r="F28" s="740"/>
      <c r="G28" s="740"/>
      <c r="H28" s="740"/>
      <c r="I28" s="28"/>
      <c r="J28" s="729"/>
      <c r="K28" s="727"/>
      <c r="L28" s="727"/>
      <c r="M28" s="727"/>
      <c r="N28" s="727"/>
      <c r="O28" s="728"/>
      <c r="P28" s="729"/>
      <c r="Q28" s="727"/>
      <c r="R28" s="727"/>
      <c r="S28" s="727"/>
      <c r="T28" s="727"/>
      <c r="U28" s="728"/>
      <c r="V28" s="729"/>
      <c r="W28" s="727"/>
      <c r="X28" s="727"/>
      <c r="Y28" s="727"/>
      <c r="Z28" s="727"/>
      <c r="AA28" s="728"/>
      <c r="AB28" s="729"/>
      <c r="AC28" s="727"/>
      <c r="AD28" s="727"/>
      <c r="AE28" s="727"/>
      <c r="AF28" s="727"/>
      <c r="AG28" s="728"/>
      <c r="AH28" s="729"/>
      <c r="AI28" s="727"/>
      <c r="AJ28" s="727"/>
      <c r="AK28" s="727"/>
      <c r="AL28" s="727"/>
      <c r="AM28" s="728"/>
      <c r="AN28" s="729"/>
      <c r="AO28" s="727"/>
      <c r="AP28" s="727"/>
      <c r="AQ28" s="727"/>
      <c r="AR28" s="727"/>
      <c r="AS28" s="728"/>
      <c r="AT28" s="729"/>
      <c r="AU28" s="727"/>
      <c r="AV28" s="727"/>
      <c r="AW28" s="727"/>
      <c r="AX28" s="727"/>
      <c r="AY28" s="728"/>
    </row>
    <row r="29" spans="1:51" ht="12.6" customHeight="1">
      <c r="A29" s="33"/>
      <c r="B29" s="725" t="s">
        <v>30</v>
      </c>
      <c r="C29" s="725"/>
      <c r="D29" s="725"/>
      <c r="E29" s="725"/>
      <c r="F29" s="725"/>
      <c r="G29" s="725"/>
      <c r="H29" s="725"/>
      <c r="I29" s="34"/>
      <c r="J29" s="722"/>
      <c r="K29" s="723"/>
      <c r="L29" s="723"/>
      <c r="M29" s="723"/>
      <c r="N29" s="723"/>
      <c r="O29" s="724"/>
      <c r="P29" s="722"/>
      <c r="Q29" s="723"/>
      <c r="R29" s="723"/>
      <c r="S29" s="723"/>
      <c r="T29" s="723"/>
      <c r="U29" s="724"/>
      <c r="V29" s="722"/>
      <c r="W29" s="723"/>
      <c r="X29" s="723"/>
      <c r="Y29" s="723"/>
      <c r="Z29" s="723"/>
      <c r="AA29" s="724"/>
      <c r="AB29" s="722"/>
      <c r="AC29" s="723"/>
      <c r="AD29" s="723"/>
      <c r="AE29" s="723"/>
      <c r="AF29" s="723"/>
      <c r="AG29" s="724"/>
      <c r="AH29" s="722"/>
      <c r="AI29" s="723"/>
      <c r="AJ29" s="723"/>
      <c r="AK29" s="723"/>
      <c r="AL29" s="723"/>
      <c r="AM29" s="724"/>
      <c r="AN29" s="722"/>
      <c r="AO29" s="723"/>
      <c r="AP29" s="723"/>
      <c r="AQ29" s="723"/>
      <c r="AR29" s="723"/>
      <c r="AS29" s="724"/>
      <c r="AT29" s="722"/>
      <c r="AU29" s="723"/>
      <c r="AV29" s="723"/>
      <c r="AW29" s="723"/>
      <c r="AX29" s="723"/>
      <c r="AY29" s="724"/>
    </row>
    <row r="30" spans="1:51" ht="12.6" customHeight="1">
      <c r="A30" s="33"/>
      <c r="B30" s="725" t="s">
        <v>31</v>
      </c>
      <c r="C30" s="725"/>
      <c r="D30" s="725"/>
      <c r="E30" s="725"/>
      <c r="F30" s="725"/>
      <c r="G30" s="725"/>
      <c r="H30" s="725"/>
      <c r="I30" s="34"/>
      <c r="J30" s="722"/>
      <c r="K30" s="723"/>
      <c r="L30" s="723"/>
      <c r="M30" s="723"/>
      <c r="N30" s="723"/>
      <c r="O30" s="724"/>
      <c r="P30" s="722"/>
      <c r="Q30" s="723"/>
      <c r="R30" s="723"/>
      <c r="S30" s="723"/>
      <c r="T30" s="723"/>
      <c r="U30" s="724"/>
      <c r="V30" s="722"/>
      <c r="W30" s="723"/>
      <c r="X30" s="723"/>
      <c r="Y30" s="723"/>
      <c r="Z30" s="723"/>
      <c r="AA30" s="724"/>
      <c r="AB30" s="722"/>
      <c r="AC30" s="723"/>
      <c r="AD30" s="723"/>
      <c r="AE30" s="723"/>
      <c r="AF30" s="723"/>
      <c r="AG30" s="724"/>
      <c r="AH30" s="722"/>
      <c r="AI30" s="723"/>
      <c r="AJ30" s="723"/>
      <c r="AK30" s="723"/>
      <c r="AL30" s="723"/>
      <c r="AM30" s="724"/>
      <c r="AN30" s="722"/>
      <c r="AO30" s="723"/>
      <c r="AP30" s="723"/>
      <c r="AQ30" s="723"/>
      <c r="AR30" s="723"/>
      <c r="AS30" s="724"/>
      <c r="AT30" s="722"/>
      <c r="AU30" s="723"/>
      <c r="AV30" s="723"/>
      <c r="AW30" s="723"/>
      <c r="AX30" s="723"/>
      <c r="AY30" s="724"/>
    </row>
    <row r="31" spans="1:51" ht="12.6" customHeight="1">
      <c r="A31" s="33"/>
      <c r="B31" s="725" t="s">
        <v>32</v>
      </c>
      <c r="C31" s="725"/>
      <c r="D31" s="725"/>
      <c r="E31" s="725"/>
      <c r="F31" s="725"/>
      <c r="G31" s="725"/>
      <c r="H31" s="725"/>
      <c r="I31" s="34"/>
      <c r="J31" s="722"/>
      <c r="K31" s="723"/>
      <c r="L31" s="723"/>
      <c r="M31" s="723"/>
      <c r="N31" s="723"/>
      <c r="O31" s="724"/>
      <c r="P31" s="722"/>
      <c r="Q31" s="723"/>
      <c r="R31" s="723"/>
      <c r="S31" s="723"/>
      <c r="T31" s="723"/>
      <c r="U31" s="724"/>
      <c r="V31" s="722"/>
      <c r="W31" s="723"/>
      <c r="X31" s="723"/>
      <c r="Y31" s="723"/>
      <c r="Z31" s="723"/>
      <c r="AA31" s="724"/>
      <c r="AB31" s="722"/>
      <c r="AC31" s="723"/>
      <c r="AD31" s="723"/>
      <c r="AE31" s="723"/>
      <c r="AF31" s="723"/>
      <c r="AG31" s="724"/>
      <c r="AH31" s="722"/>
      <c r="AI31" s="723"/>
      <c r="AJ31" s="723"/>
      <c r="AK31" s="723"/>
      <c r="AL31" s="723"/>
      <c r="AM31" s="724"/>
      <c r="AN31" s="722"/>
      <c r="AO31" s="723"/>
      <c r="AP31" s="723"/>
      <c r="AQ31" s="723"/>
      <c r="AR31" s="723"/>
      <c r="AS31" s="724"/>
      <c r="AT31" s="722"/>
      <c r="AU31" s="723"/>
      <c r="AV31" s="723"/>
      <c r="AW31" s="723"/>
      <c r="AX31" s="723"/>
      <c r="AY31" s="724"/>
    </row>
    <row r="32" spans="1:51" ht="12.6" customHeight="1">
      <c r="A32" s="33"/>
      <c r="B32" s="725" t="s">
        <v>33</v>
      </c>
      <c r="C32" s="725"/>
      <c r="D32" s="725"/>
      <c r="E32" s="725"/>
      <c r="F32" s="725"/>
      <c r="G32" s="725"/>
      <c r="H32" s="725"/>
      <c r="I32" s="34"/>
      <c r="J32" s="722"/>
      <c r="K32" s="723"/>
      <c r="L32" s="723"/>
      <c r="M32" s="723"/>
      <c r="N32" s="723"/>
      <c r="O32" s="724"/>
      <c r="P32" s="722"/>
      <c r="Q32" s="723"/>
      <c r="R32" s="723"/>
      <c r="S32" s="723"/>
      <c r="T32" s="723"/>
      <c r="U32" s="724"/>
      <c r="V32" s="722"/>
      <c r="W32" s="723"/>
      <c r="X32" s="723"/>
      <c r="Y32" s="723"/>
      <c r="Z32" s="723"/>
      <c r="AA32" s="724"/>
      <c r="AB32" s="722"/>
      <c r="AC32" s="723"/>
      <c r="AD32" s="723"/>
      <c r="AE32" s="723"/>
      <c r="AF32" s="723"/>
      <c r="AG32" s="724"/>
      <c r="AH32" s="722"/>
      <c r="AI32" s="723"/>
      <c r="AJ32" s="723"/>
      <c r="AK32" s="723"/>
      <c r="AL32" s="723"/>
      <c r="AM32" s="724"/>
      <c r="AN32" s="722"/>
      <c r="AO32" s="723"/>
      <c r="AP32" s="723"/>
      <c r="AQ32" s="723"/>
      <c r="AR32" s="723"/>
      <c r="AS32" s="724"/>
      <c r="AT32" s="722"/>
      <c r="AU32" s="723"/>
      <c r="AV32" s="723"/>
      <c r="AW32" s="723"/>
      <c r="AX32" s="723"/>
      <c r="AY32" s="724"/>
    </row>
    <row r="33" spans="1:51" ht="12.6" customHeight="1">
      <c r="A33" s="33"/>
      <c r="B33" s="726" t="s">
        <v>34</v>
      </c>
      <c r="C33" s="726"/>
      <c r="D33" s="726"/>
      <c r="E33" s="726"/>
      <c r="F33" s="726"/>
      <c r="G33" s="726"/>
      <c r="H33" s="726"/>
      <c r="I33" s="34"/>
      <c r="J33" s="722"/>
      <c r="K33" s="723"/>
      <c r="L33" s="723"/>
      <c r="M33" s="723"/>
      <c r="N33" s="723"/>
      <c r="O33" s="724"/>
      <c r="P33" s="722"/>
      <c r="Q33" s="723"/>
      <c r="R33" s="723"/>
      <c r="S33" s="723"/>
      <c r="T33" s="723"/>
      <c r="U33" s="724"/>
      <c r="V33" s="722"/>
      <c r="W33" s="723"/>
      <c r="X33" s="723"/>
      <c r="Y33" s="723"/>
      <c r="Z33" s="723"/>
      <c r="AA33" s="724"/>
      <c r="AB33" s="722"/>
      <c r="AC33" s="723"/>
      <c r="AD33" s="723"/>
      <c r="AE33" s="723"/>
      <c r="AF33" s="723"/>
      <c r="AG33" s="724"/>
      <c r="AH33" s="722"/>
      <c r="AI33" s="723"/>
      <c r="AJ33" s="723"/>
      <c r="AK33" s="723"/>
      <c r="AL33" s="723"/>
      <c r="AM33" s="724"/>
      <c r="AN33" s="722"/>
      <c r="AO33" s="723"/>
      <c r="AP33" s="723"/>
      <c r="AQ33" s="723"/>
      <c r="AR33" s="723"/>
      <c r="AS33" s="724"/>
      <c r="AT33" s="722"/>
      <c r="AU33" s="723"/>
      <c r="AV33" s="723"/>
      <c r="AW33" s="723"/>
      <c r="AX33" s="723"/>
      <c r="AY33" s="724"/>
    </row>
    <row r="34" spans="1:51" ht="12.6" customHeight="1">
      <c r="A34" s="33"/>
      <c r="B34" s="725" t="s">
        <v>35</v>
      </c>
      <c r="C34" s="725"/>
      <c r="D34" s="725"/>
      <c r="E34" s="725"/>
      <c r="F34" s="725"/>
      <c r="G34" s="725"/>
      <c r="H34" s="725"/>
      <c r="I34" s="34"/>
      <c r="J34" s="722"/>
      <c r="K34" s="723"/>
      <c r="L34" s="723"/>
      <c r="M34" s="723"/>
      <c r="N34" s="723"/>
      <c r="O34" s="724"/>
      <c r="P34" s="722"/>
      <c r="Q34" s="723"/>
      <c r="R34" s="723"/>
      <c r="S34" s="723"/>
      <c r="T34" s="723"/>
      <c r="U34" s="724"/>
      <c r="V34" s="722"/>
      <c r="W34" s="723"/>
      <c r="X34" s="723"/>
      <c r="Y34" s="723"/>
      <c r="Z34" s="723"/>
      <c r="AA34" s="724"/>
      <c r="AB34" s="722"/>
      <c r="AC34" s="723"/>
      <c r="AD34" s="723"/>
      <c r="AE34" s="723"/>
      <c r="AF34" s="723"/>
      <c r="AG34" s="724"/>
      <c r="AH34" s="722"/>
      <c r="AI34" s="723"/>
      <c r="AJ34" s="723"/>
      <c r="AK34" s="723"/>
      <c r="AL34" s="723"/>
      <c r="AM34" s="724"/>
      <c r="AN34" s="722"/>
      <c r="AO34" s="723"/>
      <c r="AP34" s="723"/>
      <c r="AQ34" s="723"/>
      <c r="AR34" s="723"/>
      <c r="AS34" s="724"/>
      <c r="AT34" s="722"/>
      <c r="AU34" s="723"/>
      <c r="AV34" s="723"/>
      <c r="AW34" s="723"/>
      <c r="AX34" s="723"/>
      <c r="AY34" s="724"/>
    </row>
    <row r="35" spans="1:51" ht="12.6" customHeight="1">
      <c r="A35" s="37"/>
      <c r="B35" s="721" t="s">
        <v>36</v>
      </c>
      <c r="C35" s="721"/>
      <c r="D35" s="721"/>
      <c r="E35" s="721"/>
      <c r="F35" s="721"/>
      <c r="G35" s="721"/>
      <c r="H35" s="721"/>
      <c r="I35" s="38"/>
      <c r="J35" s="715"/>
      <c r="K35" s="713"/>
      <c r="L35" s="713"/>
      <c r="M35" s="713"/>
      <c r="N35" s="713"/>
      <c r="O35" s="714"/>
      <c r="P35" s="715"/>
      <c r="Q35" s="713"/>
      <c r="R35" s="713"/>
      <c r="S35" s="713"/>
      <c r="T35" s="713"/>
      <c r="U35" s="714"/>
      <c r="V35" s="715"/>
      <c r="W35" s="713"/>
      <c r="X35" s="713"/>
      <c r="Y35" s="713"/>
      <c r="Z35" s="713"/>
      <c r="AA35" s="714"/>
      <c r="AB35" s="715"/>
      <c r="AC35" s="713"/>
      <c r="AD35" s="713"/>
      <c r="AE35" s="713"/>
      <c r="AF35" s="713"/>
      <c r="AG35" s="714"/>
      <c r="AH35" s="715"/>
      <c r="AI35" s="713"/>
      <c r="AJ35" s="713"/>
      <c r="AK35" s="713"/>
      <c r="AL35" s="713"/>
      <c r="AM35" s="714"/>
      <c r="AN35" s="715"/>
      <c r="AO35" s="713"/>
      <c r="AP35" s="713"/>
      <c r="AQ35" s="713"/>
      <c r="AR35" s="713"/>
      <c r="AS35" s="714"/>
      <c r="AT35" s="715"/>
      <c r="AU35" s="713"/>
      <c r="AV35" s="713"/>
      <c r="AW35" s="713"/>
      <c r="AX35" s="713"/>
      <c r="AY35" s="714"/>
    </row>
    <row r="36" spans="1:51" ht="9" customHeight="1"/>
    <row r="37" spans="1:51" ht="15" customHeight="1">
      <c r="A37" s="716" t="s">
        <v>37</v>
      </c>
      <c r="B37" s="717"/>
      <c r="C37" s="717"/>
      <c r="D37" s="717"/>
      <c r="E37" s="717"/>
      <c r="F37" s="717"/>
      <c r="G37" s="717"/>
      <c r="H37" s="717"/>
      <c r="I37" s="717"/>
      <c r="J37" s="717"/>
      <c r="K37" s="717"/>
      <c r="L37" s="717"/>
      <c r="M37" s="717"/>
      <c r="N37" s="717"/>
      <c r="O37" s="717"/>
      <c r="P37" s="717"/>
      <c r="Q37" s="717"/>
      <c r="R37" s="717"/>
      <c r="S37" s="717"/>
      <c r="T37" s="717"/>
      <c r="U37" s="718"/>
      <c r="V37" s="716" t="s">
        <v>38</v>
      </c>
      <c r="W37" s="717"/>
      <c r="X37" s="717"/>
      <c r="Y37" s="717"/>
      <c r="Z37" s="717"/>
      <c r="AA37" s="717"/>
      <c r="AB37" s="717"/>
      <c r="AC37" s="717"/>
      <c r="AD37" s="717"/>
      <c r="AE37" s="717"/>
      <c r="AF37" s="717"/>
      <c r="AG37" s="717"/>
      <c r="AH37" s="717"/>
      <c r="AI37" s="717"/>
      <c r="AJ37" s="717"/>
      <c r="AK37" s="717"/>
      <c r="AL37" s="717"/>
      <c r="AM37" s="719"/>
      <c r="AN37" s="720" t="s">
        <v>39</v>
      </c>
      <c r="AO37" s="717"/>
      <c r="AP37" s="717"/>
      <c r="AQ37" s="717"/>
      <c r="AR37" s="717"/>
      <c r="AS37" s="717"/>
      <c r="AT37" s="717"/>
      <c r="AU37" s="717"/>
      <c r="AV37" s="717"/>
      <c r="AW37" s="717"/>
      <c r="AX37" s="717"/>
      <c r="AY37" s="719"/>
    </row>
    <row r="38" spans="1:51" ht="12.6" customHeight="1">
      <c r="A38" s="703"/>
      <c r="B38" s="704"/>
      <c r="C38" s="704"/>
      <c r="D38" s="704"/>
      <c r="E38" s="704"/>
      <c r="F38" s="704"/>
      <c r="G38" s="704"/>
      <c r="H38" s="704"/>
      <c r="I38" s="704"/>
      <c r="J38" s="704"/>
      <c r="K38" s="704"/>
      <c r="L38" s="704"/>
      <c r="M38" s="704"/>
      <c r="N38" s="704"/>
      <c r="O38" s="704"/>
      <c r="P38" s="704"/>
      <c r="Q38" s="704"/>
      <c r="R38" s="704"/>
      <c r="S38" s="704"/>
      <c r="T38" s="704"/>
      <c r="U38" s="705"/>
      <c r="V38" s="703"/>
      <c r="W38" s="704"/>
      <c r="X38" s="704"/>
      <c r="Y38" s="704"/>
      <c r="Z38" s="704"/>
      <c r="AA38" s="704"/>
      <c r="AB38" s="704"/>
      <c r="AC38" s="704"/>
      <c r="AD38" s="704"/>
      <c r="AE38" s="704"/>
      <c r="AF38" s="704"/>
      <c r="AG38" s="704"/>
      <c r="AH38" s="704"/>
      <c r="AI38" s="704"/>
      <c r="AJ38" s="704"/>
      <c r="AK38" s="704"/>
      <c r="AL38" s="704"/>
      <c r="AM38" s="705"/>
      <c r="AN38" s="703"/>
      <c r="AO38" s="704"/>
      <c r="AP38" s="704"/>
      <c r="AQ38" s="704"/>
      <c r="AR38" s="704"/>
      <c r="AS38" s="704"/>
      <c r="AT38" s="704"/>
      <c r="AU38" s="704"/>
      <c r="AV38" s="704"/>
      <c r="AW38" s="704"/>
      <c r="AX38" s="704"/>
      <c r="AY38" s="705"/>
    </row>
    <row r="39" spans="1:51" ht="12.6" customHeight="1">
      <c r="A39" s="706"/>
      <c r="B39" s="707"/>
      <c r="C39" s="707"/>
      <c r="D39" s="707"/>
      <c r="E39" s="707"/>
      <c r="F39" s="707"/>
      <c r="G39" s="707"/>
      <c r="H39" s="707"/>
      <c r="I39" s="707"/>
      <c r="J39" s="707"/>
      <c r="K39" s="707"/>
      <c r="L39" s="707"/>
      <c r="M39" s="707"/>
      <c r="N39" s="707"/>
      <c r="O39" s="707"/>
      <c r="P39" s="707"/>
      <c r="Q39" s="707"/>
      <c r="R39" s="707"/>
      <c r="S39" s="707"/>
      <c r="T39" s="707"/>
      <c r="U39" s="708"/>
      <c r="V39" s="706"/>
      <c r="W39" s="707"/>
      <c r="X39" s="707"/>
      <c r="Y39" s="707"/>
      <c r="Z39" s="707"/>
      <c r="AA39" s="707"/>
      <c r="AB39" s="707"/>
      <c r="AC39" s="707"/>
      <c r="AD39" s="707"/>
      <c r="AE39" s="707"/>
      <c r="AF39" s="707"/>
      <c r="AG39" s="707"/>
      <c r="AH39" s="707"/>
      <c r="AI39" s="707"/>
      <c r="AJ39" s="707"/>
      <c r="AK39" s="707"/>
      <c r="AL39" s="707"/>
      <c r="AM39" s="708"/>
      <c r="AN39" s="706"/>
      <c r="AO39" s="707"/>
      <c r="AP39" s="707"/>
      <c r="AQ39" s="707"/>
      <c r="AR39" s="707"/>
      <c r="AS39" s="707"/>
      <c r="AT39" s="707"/>
      <c r="AU39" s="707"/>
      <c r="AV39" s="707"/>
      <c r="AW39" s="707"/>
      <c r="AX39" s="707"/>
      <c r="AY39" s="708"/>
    </row>
    <row r="40" spans="1:51" ht="12.6" customHeight="1">
      <c r="A40" s="706"/>
      <c r="B40" s="707"/>
      <c r="C40" s="707"/>
      <c r="D40" s="707"/>
      <c r="E40" s="707"/>
      <c r="F40" s="707"/>
      <c r="G40" s="707"/>
      <c r="H40" s="707"/>
      <c r="I40" s="707"/>
      <c r="J40" s="707"/>
      <c r="K40" s="707"/>
      <c r="L40" s="707"/>
      <c r="M40" s="707"/>
      <c r="N40" s="707"/>
      <c r="O40" s="707"/>
      <c r="P40" s="707"/>
      <c r="Q40" s="707"/>
      <c r="R40" s="707"/>
      <c r="S40" s="707"/>
      <c r="T40" s="707"/>
      <c r="U40" s="708"/>
      <c r="V40" s="706"/>
      <c r="W40" s="707"/>
      <c r="X40" s="707"/>
      <c r="Y40" s="707"/>
      <c r="Z40" s="707"/>
      <c r="AA40" s="707"/>
      <c r="AB40" s="707"/>
      <c r="AC40" s="707"/>
      <c r="AD40" s="707"/>
      <c r="AE40" s="707"/>
      <c r="AF40" s="707"/>
      <c r="AG40" s="707"/>
      <c r="AH40" s="707"/>
      <c r="AI40" s="707"/>
      <c r="AJ40" s="707"/>
      <c r="AK40" s="707"/>
      <c r="AL40" s="707"/>
      <c r="AM40" s="708"/>
      <c r="AN40" s="706"/>
      <c r="AO40" s="707"/>
      <c r="AP40" s="707"/>
      <c r="AQ40" s="707"/>
      <c r="AR40" s="707"/>
      <c r="AS40" s="707"/>
      <c r="AT40" s="707"/>
      <c r="AU40" s="707"/>
      <c r="AV40" s="707"/>
      <c r="AW40" s="707"/>
      <c r="AX40" s="707"/>
      <c r="AY40" s="708"/>
    </row>
    <row r="41" spans="1:51" ht="12.6" customHeight="1">
      <c r="A41" s="706"/>
      <c r="B41" s="707"/>
      <c r="C41" s="707"/>
      <c r="D41" s="707"/>
      <c r="E41" s="707"/>
      <c r="F41" s="707"/>
      <c r="G41" s="707"/>
      <c r="H41" s="707"/>
      <c r="I41" s="707"/>
      <c r="J41" s="707"/>
      <c r="K41" s="707"/>
      <c r="L41" s="707"/>
      <c r="M41" s="707"/>
      <c r="N41" s="707"/>
      <c r="O41" s="707"/>
      <c r="P41" s="707"/>
      <c r="Q41" s="707"/>
      <c r="R41" s="707"/>
      <c r="S41" s="707"/>
      <c r="T41" s="707"/>
      <c r="U41" s="708"/>
      <c r="V41" s="706"/>
      <c r="W41" s="707"/>
      <c r="X41" s="707"/>
      <c r="Y41" s="707"/>
      <c r="Z41" s="707"/>
      <c r="AA41" s="707"/>
      <c r="AB41" s="707"/>
      <c r="AC41" s="707"/>
      <c r="AD41" s="707"/>
      <c r="AE41" s="707"/>
      <c r="AF41" s="707"/>
      <c r="AG41" s="707"/>
      <c r="AH41" s="707"/>
      <c r="AI41" s="707"/>
      <c r="AJ41" s="707"/>
      <c r="AK41" s="707"/>
      <c r="AL41" s="707"/>
      <c r="AM41" s="708"/>
      <c r="AN41" s="706"/>
      <c r="AO41" s="707"/>
      <c r="AP41" s="707"/>
      <c r="AQ41" s="707"/>
      <c r="AR41" s="707"/>
      <c r="AS41" s="707"/>
      <c r="AT41" s="707"/>
      <c r="AU41" s="707"/>
      <c r="AV41" s="707"/>
      <c r="AW41" s="707"/>
      <c r="AX41" s="707"/>
      <c r="AY41" s="708"/>
    </row>
    <row r="42" spans="1:51" ht="12.6" customHeight="1">
      <c r="A42" s="706"/>
      <c r="B42" s="707"/>
      <c r="C42" s="707"/>
      <c r="D42" s="707"/>
      <c r="E42" s="707"/>
      <c r="F42" s="707"/>
      <c r="G42" s="707"/>
      <c r="H42" s="707"/>
      <c r="I42" s="707"/>
      <c r="J42" s="707"/>
      <c r="K42" s="707"/>
      <c r="L42" s="707"/>
      <c r="M42" s="707"/>
      <c r="N42" s="707"/>
      <c r="O42" s="707"/>
      <c r="P42" s="707"/>
      <c r="Q42" s="707"/>
      <c r="R42" s="707"/>
      <c r="S42" s="707"/>
      <c r="T42" s="707"/>
      <c r="U42" s="708"/>
      <c r="V42" s="706"/>
      <c r="W42" s="707"/>
      <c r="X42" s="707"/>
      <c r="Y42" s="707"/>
      <c r="Z42" s="707"/>
      <c r="AA42" s="707"/>
      <c r="AB42" s="707"/>
      <c r="AC42" s="707"/>
      <c r="AD42" s="707"/>
      <c r="AE42" s="707"/>
      <c r="AF42" s="707"/>
      <c r="AG42" s="707"/>
      <c r="AH42" s="707"/>
      <c r="AI42" s="707"/>
      <c r="AJ42" s="707"/>
      <c r="AK42" s="707"/>
      <c r="AL42" s="707"/>
      <c r="AM42" s="708"/>
      <c r="AN42" s="706"/>
      <c r="AO42" s="707"/>
      <c r="AP42" s="707"/>
      <c r="AQ42" s="707"/>
      <c r="AR42" s="707"/>
      <c r="AS42" s="707"/>
      <c r="AT42" s="707"/>
      <c r="AU42" s="707"/>
      <c r="AV42" s="707"/>
      <c r="AW42" s="707"/>
      <c r="AX42" s="707"/>
      <c r="AY42" s="708"/>
    </row>
    <row r="43" spans="1:51" ht="12.6" customHeight="1">
      <c r="A43" s="706"/>
      <c r="B43" s="707"/>
      <c r="C43" s="707"/>
      <c r="D43" s="707"/>
      <c r="E43" s="707"/>
      <c r="F43" s="707"/>
      <c r="G43" s="707"/>
      <c r="H43" s="707"/>
      <c r="I43" s="707"/>
      <c r="J43" s="707"/>
      <c r="K43" s="707"/>
      <c r="L43" s="707"/>
      <c r="M43" s="707"/>
      <c r="N43" s="707"/>
      <c r="O43" s="707"/>
      <c r="P43" s="707"/>
      <c r="Q43" s="707"/>
      <c r="R43" s="707"/>
      <c r="S43" s="707"/>
      <c r="T43" s="707"/>
      <c r="U43" s="708"/>
      <c r="V43" s="706"/>
      <c r="W43" s="707"/>
      <c r="X43" s="707"/>
      <c r="Y43" s="707"/>
      <c r="Z43" s="707"/>
      <c r="AA43" s="707"/>
      <c r="AB43" s="707"/>
      <c r="AC43" s="707"/>
      <c r="AD43" s="707"/>
      <c r="AE43" s="707"/>
      <c r="AF43" s="707"/>
      <c r="AG43" s="707"/>
      <c r="AH43" s="707"/>
      <c r="AI43" s="707"/>
      <c r="AJ43" s="707"/>
      <c r="AK43" s="707"/>
      <c r="AL43" s="707"/>
      <c r="AM43" s="708"/>
      <c r="AN43" s="706"/>
      <c r="AO43" s="707"/>
      <c r="AP43" s="707"/>
      <c r="AQ43" s="707"/>
      <c r="AR43" s="707"/>
      <c r="AS43" s="707"/>
      <c r="AT43" s="707"/>
      <c r="AU43" s="707"/>
      <c r="AV43" s="707"/>
      <c r="AW43" s="707"/>
      <c r="AX43" s="707"/>
      <c r="AY43" s="708"/>
    </row>
    <row r="44" spans="1:51" ht="12.6" customHeight="1">
      <c r="A44" s="706"/>
      <c r="B44" s="707"/>
      <c r="C44" s="707"/>
      <c r="D44" s="707"/>
      <c r="E44" s="707"/>
      <c r="F44" s="707"/>
      <c r="G44" s="707"/>
      <c r="H44" s="707"/>
      <c r="I44" s="707"/>
      <c r="J44" s="707"/>
      <c r="K44" s="707"/>
      <c r="L44" s="707"/>
      <c r="M44" s="707"/>
      <c r="N44" s="707"/>
      <c r="O44" s="707"/>
      <c r="P44" s="707"/>
      <c r="Q44" s="707"/>
      <c r="R44" s="707"/>
      <c r="S44" s="707"/>
      <c r="T44" s="707"/>
      <c r="U44" s="708"/>
      <c r="V44" s="706"/>
      <c r="W44" s="707"/>
      <c r="X44" s="707"/>
      <c r="Y44" s="707"/>
      <c r="Z44" s="707"/>
      <c r="AA44" s="707"/>
      <c r="AB44" s="707"/>
      <c r="AC44" s="707"/>
      <c r="AD44" s="707"/>
      <c r="AE44" s="707"/>
      <c r="AF44" s="707"/>
      <c r="AG44" s="707"/>
      <c r="AH44" s="707"/>
      <c r="AI44" s="707"/>
      <c r="AJ44" s="707"/>
      <c r="AK44" s="707"/>
      <c r="AL44" s="707"/>
      <c r="AM44" s="708"/>
      <c r="AN44" s="706"/>
      <c r="AO44" s="707"/>
      <c r="AP44" s="707"/>
      <c r="AQ44" s="707"/>
      <c r="AR44" s="707"/>
      <c r="AS44" s="707"/>
      <c r="AT44" s="707"/>
      <c r="AU44" s="707"/>
      <c r="AV44" s="707"/>
      <c r="AW44" s="707"/>
      <c r="AX44" s="707"/>
      <c r="AY44" s="708"/>
    </row>
    <row r="45" spans="1:51" ht="12.6" customHeight="1">
      <c r="A45" s="706"/>
      <c r="B45" s="707"/>
      <c r="C45" s="707"/>
      <c r="D45" s="707"/>
      <c r="E45" s="707"/>
      <c r="F45" s="707"/>
      <c r="G45" s="707"/>
      <c r="H45" s="707"/>
      <c r="I45" s="707"/>
      <c r="J45" s="707"/>
      <c r="K45" s="707"/>
      <c r="L45" s="707"/>
      <c r="M45" s="707"/>
      <c r="N45" s="707"/>
      <c r="O45" s="707"/>
      <c r="P45" s="707"/>
      <c r="Q45" s="707"/>
      <c r="R45" s="707"/>
      <c r="S45" s="707"/>
      <c r="T45" s="707"/>
      <c r="U45" s="708"/>
      <c r="V45" s="706"/>
      <c r="W45" s="707"/>
      <c r="X45" s="707"/>
      <c r="Y45" s="707"/>
      <c r="Z45" s="707"/>
      <c r="AA45" s="707"/>
      <c r="AB45" s="707"/>
      <c r="AC45" s="707"/>
      <c r="AD45" s="707"/>
      <c r="AE45" s="707"/>
      <c r="AF45" s="707"/>
      <c r="AG45" s="707"/>
      <c r="AH45" s="707"/>
      <c r="AI45" s="707"/>
      <c r="AJ45" s="707"/>
      <c r="AK45" s="707"/>
      <c r="AL45" s="707"/>
      <c r="AM45" s="708"/>
      <c r="AN45" s="706"/>
      <c r="AO45" s="707"/>
      <c r="AP45" s="707"/>
      <c r="AQ45" s="707"/>
      <c r="AR45" s="707"/>
      <c r="AS45" s="707"/>
      <c r="AT45" s="707"/>
      <c r="AU45" s="707"/>
      <c r="AV45" s="707"/>
      <c r="AW45" s="707"/>
      <c r="AX45" s="707"/>
      <c r="AY45" s="708"/>
    </row>
    <row r="46" spans="1:51" ht="12.6" customHeight="1">
      <c r="A46" s="706"/>
      <c r="B46" s="707"/>
      <c r="C46" s="707"/>
      <c r="D46" s="707"/>
      <c r="E46" s="707"/>
      <c r="F46" s="707"/>
      <c r="G46" s="707"/>
      <c r="H46" s="707"/>
      <c r="I46" s="707"/>
      <c r="J46" s="707"/>
      <c r="K46" s="707"/>
      <c r="L46" s="707"/>
      <c r="M46" s="707"/>
      <c r="N46" s="707"/>
      <c r="O46" s="707"/>
      <c r="P46" s="707"/>
      <c r="Q46" s="707"/>
      <c r="R46" s="707"/>
      <c r="S46" s="707"/>
      <c r="T46" s="707"/>
      <c r="U46" s="708"/>
      <c r="V46" s="706"/>
      <c r="W46" s="707"/>
      <c r="X46" s="707"/>
      <c r="Y46" s="707"/>
      <c r="Z46" s="707"/>
      <c r="AA46" s="707"/>
      <c r="AB46" s="707"/>
      <c r="AC46" s="707"/>
      <c r="AD46" s="707"/>
      <c r="AE46" s="707"/>
      <c r="AF46" s="707"/>
      <c r="AG46" s="707"/>
      <c r="AH46" s="707"/>
      <c r="AI46" s="707"/>
      <c r="AJ46" s="707"/>
      <c r="AK46" s="707"/>
      <c r="AL46" s="707"/>
      <c r="AM46" s="708"/>
      <c r="AN46" s="706"/>
      <c r="AO46" s="707"/>
      <c r="AP46" s="707"/>
      <c r="AQ46" s="707"/>
      <c r="AR46" s="707"/>
      <c r="AS46" s="707"/>
      <c r="AT46" s="707"/>
      <c r="AU46" s="707"/>
      <c r="AV46" s="707"/>
      <c r="AW46" s="707"/>
      <c r="AX46" s="707"/>
      <c r="AY46" s="708"/>
    </row>
    <row r="47" spans="1:51" ht="12.6" customHeight="1">
      <c r="A47" s="706"/>
      <c r="B47" s="707"/>
      <c r="C47" s="707"/>
      <c r="D47" s="707"/>
      <c r="E47" s="707"/>
      <c r="F47" s="707"/>
      <c r="G47" s="707"/>
      <c r="H47" s="707"/>
      <c r="I47" s="707"/>
      <c r="J47" s="707"/>
      <c r="K47" s="707"/>
      <c r="L47" s="707"/>
      <c r="M47" s="707"/>
      <c r="N47" s="707"/>
      <c r="O47" s="707"/>
      <c r="P47" s="707"/>
      <c r="Q47" s="707"/>
      <c r="R47" s="707"/>
      <c r="S47" s="707"/>
      <c r="T47" s="707"/>
      <c r="U47" s="708"/>
      <c r="V47" s="706"/>
      <c r="W47" s="707"/>
      <c r="X47" s="707"/>
      <c r="Y47" s="707"/>
      <c r="Z47" s="707"/>
      <c r="AA47" s="707"/>
      <c r="AB47" s="707"/>
      <c r="AC47" s="707"/>
      <c r="AD47" s="707"/>
      <c r="AE47" s="707"/>
      <c r="AF47" s="707"/>
      <c r="AG47" s="707"/>
      <c r="AH47" s="707"/>
      <c r="AI47" s="707"/>
      <c r="AJ47" s="707"/>
      <c r="AK47" s="707"/>
      <c r="AL47" s="707"/>
      <c r="AM47" s="708"/>
      <c r="AN47" s="706"/>
      <c r="AO47" s="707"/>
      <c r="AP47" s="707"/>
      <c r="AQ47" s="707"/>
      <c r="AR47" s="707"/>
      <c r="AS47" s="707"/>
      <c r="AT47" s="707"/>
      <c r="AU47" s="707"/>
      <c r="AV47" s="707"/>
      <c r="AW47" s="707"/>
      <c r="AX47" s="707"/>
      <c r="AY47" s="708"/>
    </row>
    <row r="48" spans="1:51" ht="12.6" customHeight="1">
      <c r="A48" s="706"/>
      <c r="B48" s="707"/>
      <c r="C48" s="707"/>
      <c r="D48" s="707"/>
      <c r="E48" s="707"/>
      <c r="F48" s="707"/>
      <c r="G48" s="707"/>
      <c r="H48" s="707"/>
      <c r="I48" s="707"/>
      <c r="J48" s="707"/>
      <c r="K48" s="707"/>
      <c r="L48" s="707"/>
      <c r="M48" s="707"/>
      <c r="N48" s="707"/>
      <c r="O48" s="707"/>
      <c r="P48" s="707"/>
      <c r="Q48" s="707"/>
      <c r="R48" s="707"/>
      <c r="S48" s="707"/>
      <c r="T48" s="707"/>
      <c r="U48" s="708"/>
      <c r="V48" s="706"/>
      <c r="W48" s="707"/>
      <c r="X48" s="707"/>
      <c r="Y48" s="707"/>
      <c r="Z48" s="707"/>
      <c r="AA48" s="707"/>
      <c r="AB48" s="707"/>
      <c r="AC48" s="707"/>
      <c r="AD48" s="707"/>
      <c r="AE48" s="707"/>
      <c r="AF48" s="707"/>
      <c r="AG48" s="707"/>
      <c r="AH48" s="707"/>
      <c r="AI48" s="707"/>
      <c r="AJ48" s="707"/>
      <c r="AK48" s="707"/>
      <c r="AL48" s="707"/>
      <c r="AM48" s="708"/>
      <c r="AN48" s="706"/>
      <c r="AO48" s="707"/>
      <c r="AP48" s="707"/>
      <c r="AQ48" s="707"/>
      <c r="AR48" s="707"/>
      <c r="AS48" s="707"/>
      <c r="AT48" s="707"/>
      <c r="AU48" s="707"/>
      <c r="AV48" s="707"/>
      <c r="AW48" s="707"/>
      <c r="AX48" s="707"/>
      <c r="AY48" s="708"/>
    </row>
    <row r="49" spans="1:51" ht="12.6" customHeight="1">
      <c r="A49" s="709"/>
      <c r="B49" s="710"/>
      <c r="C49" s="710"/>
      <c r="D49" s="710"/>
      <c r="E49" s="710"/>
      <c r="F49" s="710"/>
      <c r="G49" s="710"/>
      <c r="H49" s="710"/>
      <c r="I49" s="710"/>
      <c r="J49" s="710"/>
      <c r="K49" s="710"/>
      <c r="L49" s="710"/>
      <c r="M49" s="710"/>
      <c r="N49" s="710"/>
      <c r="O49" s="710"/>
      <c r="P49" s="710"/>
      <c r="Q49" s="710"/>
      <c r="R49" s="710"/>
      <c r="S49" s="710"/>
      <c r="T49" s="710"/>
      <c r="U49" s="711"/>
      <c r="V49" s="709"/>
      <c r="W49" s="710"/>
      <c r="X49" s="710"/>
      <c r="Y49" s="710"/>
      <c r="Z49" s="710"/>
      <c r="AA49" s="710"/>
      <c r="AB49" s="710"/>
      <c r="AC49" s="710"/>
      <c r="AD49" s="710"/>
      <c r="AE49" s="710"/>
      <c r="AF49" s="710"/>
      <c r="AG49" s="710"/>
      <c r="AH49" s="710"/>
      <c r="AI49" s="710"/>
      <c r="AJ49" s="710"/>
      <c r="AK49" s="710"/>
      <c r="AL49" s="710"/>
      <c r="AM49" s="711"/>
      <c r="AN49" s="709"/>
      <c r="AO49" s="710"/>
      <c r="AP49" s="710"/>
      <c r="AQ49" s="710"/>
      <c r="AR49" s="710"/>
      <c r="AS49" s="710"/>
      <c r="AT49" s="710"/>
      <c r="AU49" s="710"/>
      <c r="AV49" s="710"/>
      <c r="AW49" s="710"/>
      <c r="AX49" s="710"/>
      <c r="AY49" s="711"/>
    </row>
    <row r="50" spans="1:51" ht="12.6" customHeight="1">
      <c r="AV50" s="712" t="s">
        <v>40</v>
      </c>
      <c r="AW50" s="712"/>
      <c r="AX50" s="712"/>
      <c r="AY50" s="712"/>
    </row>
    <row r="51" spans="1:51" ht="12.6" customHeight="1"/>
    <row r="52" spans="1:51" ht="12.6" customHeight="1"/>
    <row r="53" spans="1:51" ht="12.6" customHeight="1"/>
    <row r="54" spans="1:51" ht="12.6" customHeight="1"/>
    <row r="55" spans="1:51" ht="12.6" customHeight="1"/>
    <row r="56" spans="1:51" ht="12.6" customHeight="1"/>
    <row r="57" spans="1:51" ht="12.6" customHeight="1"/>
    <row r="67" spans="2:7" ht="15" hidden="1" customHeight="1">
      <c r="B67" s="39" t="s">
        <v>41</v>
      </c>
      <c r="G67" s="40" t="s">
        <v>42</v>
      </c>
    </row>
    <row r="68" spans="2:7" ht="15" hidden="1" customHeight="1">
      <c r="B68" s="39" t="s">
        <v>43</v>
      </c>
      <c r="G68" s="40" t="s">
        <v>44</v>
      </c>
    </row>
    <row r="69" spans="2:7" ht="15" hidden="1" customHeight="1">
      <c r="G69" s="40" t="s">
        <v>45</v>
      </c>
    </row>
    <row r="70" spans="2:7" ht="15" hidden="1" customHeight="1">
      <c r="G70" s="40" t="s">
        <v>46</v>
      </c>
    </row>
    <row r="71" spans="2:7" ht="15" hidden="1" customHeight="1">
      <c r="G71" s="40" t="s">
        <v>47</v>
      </c>
    </row>
    <row r="72" spans="2:7" ht="15" hidden="1" customHeight="1">
      <c r="G72" s="40" t="s">
        <v>48</v>
      </c>
    </row>
    <row r="73" spans="2:7" ht="15" hidden="1" customHeight="1">
      <c r="G73" s="40" t="s">
        <v>49</v>
      </c>
    </row>
    <row r="74" spans="2:7" ht="15" hidden="1" customHeight="1">
      <c r="G74" s="40" t="s">
        <v>50</v>
      </c>
    </row>
    <row r="75" spans="2:7" ht="15" hidden="1" customHeight="1">
      <c r="G75" s="40" t="s">
        <v>51</v>
      </c>
    </row>
    <row r="76" spans="2:7" ht="15" hidden="1" customHeight="1">
      <c r="G76" s="40" t="s">
        <v>52</v>
      </c>
    </row>
    <row r="77" spans="2:7" ht="15" hidden="1" customHeight="1">
      <c r="G77" s="40" t="s">
        <v>53</v>
      </c>
    </row>
    <row r="78" spans="2:7" ht="15" hidden="1" customHeight="1">
      <c r="G78" s="40" t="s">
        <v>54</v>
      </c>
    </row>
    <row r="79" spans="2:7" ht="15" hidden="1" customHeight="1">
      <c r="G79" s="40" t="s">
        <v>55</v>
      </c>
    </row>
    <row r="80" spans="2:7" ht="15" hidden="1" customHeight="1">
      <c r="G80" s="40" t="s">
        <v>56</v>
      </c>
    </row>
    <row r="81" spans="7:7" ht="15" hidden="1" customHeight="1">
      <c r="G81" s="40" t="s">
        <v>57</v>
      </c>
    </row>
    <row r="82" spans="7:7" ht="15" hidden="1" customHeight="1">
      <c r="G82" s="40" t="s">
        <v>58</v>
      </c>
    </row>
    <row r="83" spans="7:7" ht="15" hidden="1" customHeight="1">
      <c r="G83" s="40" t="s">
        <v>59</v>
      </c>
    </row>
    <row r="84" spans="7:7" ht="15" hidden="1" customHeight="1">
      <c r="G84" s="40" t="s">
        <v>60</v>
      </c>
    </row>
    <row r="85" spans="7:7" ht="15" hidden="1" customHeight="1">
      <c r="G85" s="40" t="s">
        <v>61</v>
      </c>
    </row>
    <row r="86" spans="7:7" ht="15" hidden="1" customHeight="1">
      <c r="G86" s="40" t="s">
        <v>62</v>
      </c>
    </row>
    <row r="87" spans="7:7" ht="15" hidden="1" customHeight="1">
      <c r="G87" s="40" t="s">
        <v>63</v>
      </c>
    </row>
    <row r="88" spans="7:7" ht="15" hidden="1" customHeight="1">
      <c r="G88" s="40" t="s">
        <v>64</v>
      </c>
    </row>
    <row r="89" spans="7:7" ht="15" hidden="1" customHeight="1">
      <c r="G89" s="40" t="s">
        <v>65</v>
      </c>
    </row>
    <row r="90" spans="7:7" ht="15" hidden="1" customHeight="1">
      <c r="G90" s="40" t="s">
        <v>66</v>
      </c>
    </row>
    <row r="91" spans="7:7" ht="15" hidden="1" customHeight="1">
      <c r="G91" s="40" t="s">
        <v>67</v>
      </c>
    </row>
    <row r="92" spans="7:7" ht="15" hidden="1" customHeight="1">
      <c r="G92" s="40" t="s">
        <v>68</v>
      </c>
    </row>
    <row r="93" spans="7:7" ht="15" hidden="1" customHeight="1">
      <c r="G93" s="40" t="s">
        <v>69</v>
      </c>
    </row>
    <row r="94" spans="7:7" ht="15" hidden="1" customHeight="1">
      <c r="G94" s="40" t="s">
        <v>70</v>
      </c>
    </row>
    <row r="95" spans="7:7" ht="15" hidden="1" customHeight="1">
      <c r="G95" s="40" t="s">
        <v>71</v>
      </c>
    </row>
    <row r="96" spans="7:7" ht="15" hidden="1" customHeight="1">
      <c r="G96" s="40" t="s">
        <v>72</v>
      </c>
    </row>
    <row r="97" spans="7:7" ht="15" hidden="1" customHeight="1">
      <c r="G97" s="40" t="s">
        <v>73</v>
      </c>
    </row>
    <row r="98" spans="7:7" ht="15" hidden="1" customHeight="1">
      <c r="G98" s="40" t="s">
        <v>74</v>
      </c>
    </row>
    <row r="99" spans="7:7" ht="15" hidden="1" customHeight="1">
      <c r="G99" s="40" t="s">
        <v>75</v>
      </c>
    </row>
    <row r="100" spans="7:7" ht="15" hidden="1" customHeight="1">
      <c r="G100" s="40" t="s">
        <v>76</v>
      </c>
    </row>
    <row r="101" spans="7:7" ht="15" hidden="1" customHeight="1">
      <c r="G101" s="40" t="s">
        <v>77</v>
      </c>
    </row>
    <row r="102" spans="7:7" ht="15" hidden="1" customHeight="1">
      <c r="G102" s="40" t="s">
        <v>78</v>
      </c>
    </row>
    <row r="103" spans="7:7" ht="15" hidden="1" customHeight="1">
      <c r="G103" s="40" t="s">
        <v>79</v>
      </c>
    </row>
    <row r="104" spans="7:7" ht="15" hidden="1" customHeight="1">
      <c r="G104" s="40" t="s">
        <v>80</v>
      </c>
    </row>
    <row r="105" spans="7:7" ht="15" hidden="1" customHeight="1">
      <c r="G105" s="40" t="s">
        <v>81</v>
      </c>
    </row>
    <row r="106" spans="7:7" ht="15" hidden="1" customHeight="1">
      <c r="G106" s="40" t="s">
        <v>82</v>
      </c>
    </row>
    <row r="107" spans="7:7" ht="15" hidden="1" customHeight="1">
      <c r="G107" s="40" t="s">
        <v>83</v>
      </c>
    </row>
    <row r="108" spans="7:7" ht="15" hidden="1" customHeight="1">
      <c r="G108" s="40" t="s">
        <v>84</v>
      </c>
    </row>
  </sheetData>
  <sheetProtection sheet="1" objects="1" scenarios="1"/>
  <mergeCells count="307">
    <mergeCell ref="A6:C6"/>
    <mergeCell ref="D6:I6"/>
    <mergeCell ref="AK6:AM6"/>
    <mergeCell ref="AN6:AW6"/>
    <mergeCell ref="W8:Y8"/>
    <mergeCell ref="AC8:AD8"/>
    <mergeCell ref="AE8:AG8"/>
    <mergeCell ref="U2:AG2"/>
    <mergeCell ref="V4:W4"/>
    <mergeCell ref="AA4:AB4"/>
    <mergeCell ref="AC4:AD4"/>
    <mergeCell ref="AK4:AM4"/>
    <mergeCell ref="AN4:AW4"/>
    <mergeCell ref="AK10:AM10"/>
    <mergeCell ref="AN10:AP10"/>
    <mergeCell ref="AQ10:AS10"/>
    <mergeCell ref="AT10:AV10"/>
    <mergeCell ref="AW10:AY10"/>
    <mergeCell ref="B11:H12"/>
    <mergeCell ref="J11:L12"/>
    <mergeCell ref="M11:O12"/>
    <mergeCell ref="P11:R12"/>
    <mergeCell ref="S11:U12"/>
    <mergeCell ref="S10:U10"/>
    <mergeCell ref="V10:X10"/>
    <mergeCell ref="Y10:AA10"/>
    <mergeCell ref="AB10:AD10"/>
    <mergeCell ref="AE10:AG10"/>
    <mergeCell ref="AH10:AJ10"/>
    <mergeCell ref="A9:I10"/>
    <mergeCell ref="J9:K9"/>
    <mergeCell ref="P9:Q9"/>
    <mergeCell ref="J10:L10"/>
    <mergeCell ref="M10:O10"/>
    <mergeCell ref="P10:R10"/>
    <mergeCell ref="AN11:AP12"/>
    <mergeCell ref="AQ11:AS12"/>
    <mergeCell ref="Y13:AA14"/>
    <mergeCell ref="AB13:AD14"/>
    <mergeCell ref="AT11:AV12"/>
    <mergeCell ref="AW11:AY12"/>
    <mergeCell ref="B13:H14"/>
    <mergeCell ref="J13:L14"/>
    <mergeCell ref="M13:O14"/>
    <mergeCell ref="P13:R14"/>
    <mergeCell ref="S13:U14"/>
    <mergeCell ref="V13:X14"/>
    <mergeCell ref="V11:X12"/>
    <mergeCell ref="Y11:AA12"/>
    <mergeCell ref="AB11:AD12"/>
    <mergeCell ref="AE11:AG12"/>
    <mergeCell ref="AH11:AJ12"/>
    <mergeCell ref="AK11:AM12"/>
    <mergeCell ref="AQ13:AS14"/>
    <mergeCell ref="AT13:AV14"/>
    <mergeCell ref="AW13:AY14"/>
    <mergeCell ref="AE13:AG14"/>
    <mergeCell ref="AH13:AJ14"/>
    <mergeCell ref="AK13:AM14"/>
    <mergeCell ref="AN13:AP14"/>
    <mergeCell ref="AT15:AV16"/>
    <mergeCell ref="AW15:AY16"/>
    <mergeCell ref="B17:H18"/>
    <mergeCell ref="J17:L18"/>
    <mergeCell ref="M17:O18"/>
    <mergeCell ref="P17:R18"/>
    <mergeCell ref="S17:U18"/>
    <mergeCell ref="V17:X18"/>
    <mergeCell ref="Y17:AA18"/>
    <mergeCell ref="AB17:AD18"/>
    <mergeCell ref="AB15:AD16"/>
    <mergeCell ref="AE15:AG16"/>
    <mergeCell ref="AH15:AJ16"/>
    <mergeCell ref="AK15:AM16"/>
    <mergeCell ref="AN15:AP16"/>
    <mergeCell ref="AQ15:AS16"/>
    <mergeCell ref="B15:H16"/>
    <mergeCell ref="J15:L16"/>
    <mergeCell ref="M15:O16"/>
    <mergeCell ref="P15:R16"/>
    <mergeCell ref="S15:U16"/>
    <mergeCell ref="V15:X16"/>
    <mergeCell ref="Y15:AA16"/>
    <mergeCell ref="AW17:AY18"/>
    <mergeCell ref="B19:H20"/>
    <mergeCell ref="J19:L20"/>
    <mergeCell ref="M19:O20"/>
    <mergeCell ref="P19:R20"/>
    <mergeCell ref="S19:U20"/>
    <mergeCell ref="V19:X20"/>
    <mergeCell ref="Y19:AA20"/>
    <mergeCell ref="AB19:AD20"/>
    <mergeCell ref="AE19:AG20"/>
    <mergeCell ref="AE17:AG18"/>
    <mergeCell ref="AH17:AJ18"/>
    <mergeCell ref="AK17:AM18"/>
    <mergeCell ref="AN17:AP18"/>
    <mergeCell ref="AQ17:AS18"/>
    <mergeCell ref="AT17:AV18"/>
    <mergeCell ref="V21:X21"/>
    <mergeCell ref="AT22:AV22"/>
    <mergeCell ref="AW22:AY22"/>
    <mergeCell ref="AH19:AJ20"/>
    <mergeCell ref="AK19:AM20"/>
    <mergeCell ref="AN19:AP20"/>
    <mergeCell ref="AQ19:AS20"/>
    <mergeCell ref="AT19:AV20"/>
    <mergeCell ref="AW19:AY20"/>
    <mergeCell ref="Y23:AA23"/>
    <mergeCell ref="AB23:AD23"/>
    <mergeCell ref="AB22:AD22"/>
    <mergeCell ref="AQ21:AS21"/>
    <mergeCell ref="AT21:AV21"/>
    <mergeCell ref="AW21:AY21"/>
    <mergeCell ref="B22:H22"/>
    <mergeCell ref="J22:L22"/>
    <mergeCell ref="M22:O22"/>
    <mergeCell ref="P22:R22"/>
    <mergeCell ref="S22:U22"/>
    <mergeCell ref="V22:X22"/>
    <mergeCell ref="Y22:AA22"/>
    <mergeCell ref="Y21:AA21"/>
    <mergeCell ref="AB21:AD21"/>
    <mergeCell ref="AE21:AG21"/>
    <mergeCell ref="AH21:AJ21"/>
    <mergeCell ref="AK21:AM21"/>
    <mergeCell ref="AN21:AP21"/>
    <mergeCell ref="B21:H21"/>
    <mergeCell ref="J21:L21"/>
    <mergeCell ref="M21:O21"/>
    <mergeCell ref="P21:R21"/>
    <mergeCell ref="S21:U21"/>
    <mergeCell ref="AE22:AG22"/>
    <mergeCell ref="AH22:AJ22"/>
    <mergeCell ref="AK22:AM22"/>
    <mergeCell ref="AN22:AP22"/>
    <mergeCell ref="AQ22:AS22"/>
    <mergeCell ref="AH24:AJ25"/>
    <mergeCell ref="AK24:AM25"/>
    <mergeCell ref="AN24:AP25"/>
    <mergeCell ref="AQ24:AS25"/>
    <mergeCell ref="AT24:AV25"/>
    <mergeCell ref="AW24:AY25"/>
    <mergeCell ref="AW23:AY23"/>
    <mergeCell ref="B24:H25"/>
    <mergeCell ref="J24:L25"/>
    <mergeCell ref="M24:O25"/>
    <mergeCell ref="P24:R25"/>
    <mergeCell ref="S24:U25"/>
    <mergeCell ref="V24:X25"/>
    <mergeCell ref="Y24:AA25"/>
    <mergeCell ref="AB24:AD25"/>
    <mergeCell ref="AE24:AG25"/>
    <mergeCell ref="AE23:AG23"/>
    <mergeCell ref="AH23:AJ23"/>
    <mergeCell ref="AK23:AM23"/>
    <mergeCell ref="AN23:AP23"/>
    <mergeCell ref="AQ23:AS23"/>
    <mergeCell ref="AT23:AV23"/>
    <mergeCell ref="B23:H23"/>
    <mergeCell ref="J23:L23"/>
    <mergeCell ref="M23:O23"/>
    <mergeCell ref="P23:R23"/>
    <mergeCell ref="S23:U23"/>
    <mergeCell ref="V23:X23"/>
    <mergeCell ref="B28:H28"/>
    <mergeCell ref="J28:L28"/>
    <mergeCell ref="M28:O28"/>
    <mergeCell ref="P28:R28"/>
    <mergeCell ref="S28:U28"/>
    <mergeCell ref="V28:X28"/>
    <mergeCell ref="Y28:AA28"/>
    <mergeCell ref="Y26:AA27"/>
    <mergeCell ref="AB26:AD27"/>
    <mergeCell ref="B26:H27"/>
    <mergeCell ref="J26:L27"/>
    <mergeCell ref="M26:O27"/>
    <mergeCell ref="P26:R27"/>
    <mergeCell ref="S26:U27"/>
    <mergeCell ref="V26:X27"/>
    <mergeCell ref="P29:R29"/>
    <mergeCell ref="S29:U29"/>
    <mergeCell ref="V29:X29"/>
    <mergeCell ref="Y29:AA29"/>
    <mergeCell ref="AB29:AD29"/>
    <mergeCell ref="AB28:AD28"/>
    <mergeCell ref="AQ26:AS27"/>
    <mergeCell ref="AT26:AV27"/>
    <mergeCell ref="AW26:AY27"/>
    <mergeCell ref="AE26:AG27"/>
    <mergeCell ref="AH26:AJ27"/>
    <mergeCell ref="AK26:AM27"/>
    <mergeCell ref="AN26:AP27"/>
    <mergeCell ref="AT28:AV28"/>
    <mergeCell ref="AW28:AY28"/>
    <mergeCell ref="AE28:AG28"/>
    <mergeCell ref="AH28:AJ28"/>
    <mergeCell ref="AK28:AM28"/>
    <mergeCell ref="AN28:AP28"/>
    <mergeCell ref="AQ28:AS28"/>
    <mergeCell ref="AH30:AJ30"/>
    <mergeCell ref="AK30:AM30"/>
    <mergeCell ref="AN30:AP30"/>
    <mergeCell ref="AQ30:AS30"/>
    <mergeCell ref="V31:X31"/>
    <mergeCell ref="AT32:AV32"/>
    <mergeCell ref="AW32:AY32"/>
    <mergeCell ref="AT30:AV30"/>
    <mergeCell ref="AW30:AY30"/>
    <mergeCell ref="AW29:AY29"/>
    <mergeCell ref="B30:H30"/>
    <mergeCell ref="J30:L30"/>
    <mergeCell ref="M30:O30"/>
    <mergeCell ref="P30:R30"/>
    <mergeCell ref="S30:U30"/>
    <mergeCell ref="V30:X30"/>
    <mergeCell ref="Y30:AA30"/>
    <mergeCell ref="AB30:AD30"/>
    <mergeCell ref="AE30:AG30"/>
    <mergeCell ref="AE29:AG29"/>
    <mergeCell ref="AH29:AJ29"/>
    <mergeCell ref="AK29:AM29"/>
    <mergeCell ref="AN29:AP29"/>
    <mergeCell ref="AQ29:AS29"/>
    <mergeCell ref="AT29:AV29"/>
    <mergeCell ref="B29:H29"/>
    <mergeCell ref="J29:L29"/>
    <mergeCell ref="M29:O29"/>
    <mergeCell ref="Y33:AA33"/>
    <mergeCell ref="AB33:AD33"/>
    <mergeCell ref="AB32:AD32"/>
    <mergeCell ref="AQ31:AS31"/>
    <mergeCell ref="AT31:AV31"/>
    <mergeCell ref="AW31:AY31"/>
    <mergeCell ref="B32:H32"/>
    <mergeCell ref="J32:L32"/>
    <mergeCell ref="M32:O32"/>
    <mergeCell ref="P32:R32"/>
    <mergeCell ref="S32:U32"/>
    <mergeCell ref="V32:X32"/>
    <mergeCell ref="Y32:AA32"/>
    <mergeCell ref="Y31:AA31"/>
    <mergeCell ref="AB31:AD31"/>
    <mergeCell ref="AE31:AG31"/>
    <mergeCell ref="AH31:AJ31"/>
    <mergeCell ref="AK31:AM31"/>
    <mergeCell ref="AN31:AP31"/>
    <mergeCell ref="B31:H31"/>
    <mergeCell ref="J31:L31"/>
    <mergeCell ref="M31:O31"/>
    <mergeCell ref="P31:R31"/>
    <mergeCell ref="S31:U31"/>
    <mergeCell ref="AE32:AG32"/>
    <mergeCell ref="AH32:AJ32"/>
    <mergeCell ref="AK32:AM32"/>
    <mergeCell ref="AN32:AP32"/>
    <mergeCell ref="AQ32:AS32"/>
    <mergeCell ref="AH34:AJ34"/>
    <mergeCell ref="AK34:AM34"/>
    <mergeCell ref="AN34:AP34"/>
    <mergeCell ref="AQ34:AS34"/>
    <mergeCell ref="AT34:AV34"/>
    <mergeCell ref="AW34:AY34"/>
    <mergeCell ref="AW33:AY33"/>
    <mergeCell ref="B34:H34"/>
    <mergeCell ref="J34:L34"/>
    <mergeCell ref="M34:O34"/>
    <mergeCell ref="P34:R34"/>
    <mergeCell ref="S34:U34"/>
    <mergeCell ref="V34:X34"/>
    <mergeCell ref="Y34:AA34"/>
    <mergeCell ref="AB34:AD34"/>
    <mergeCell ref="AE34:AG34"/>
    <mergeCell ref="AE33:AG33"/>
    <mergeCell ref="AH33:AJ33"/>
    <mergeCell ref="AK33:AM33"/>
    <mergeCell ref="AN33:AP33"/>
    <mergeCell ref="AQ33:AS33"/>
    <mergeCell ref="AT33:AV33"/>
    <mergeCell ref="B33:H33"/>
    <mergeCell ref="J33:L33"/>
    <mergeCell ref="M33:O33"/>
    <mergeCell ref="P33:R33"/>
    <mergeCell ref="S33:U33"/>
    <mergeCell ref="V33:X33"/>
    <mergeCell ref="A38:U49"/>
    <mergeCell ref="V38:AM49"/>
    <mergeCell ref="AN38:AY49"/>
    <mergeCell ref="AV50:AY50"/>
    <mergeCell ref="AQ35:AS35"/>
    <mergeCell ref="AT35:AV35"/>
    <mergeCell ref="AW35:AY35"/>
    <mergeCell ref="A37:U37"/>
    <mergeCell ref="V37:AM37"/>
    <mergeCell ref="AN37:AY37"/>
    <mergeCell ref="Y35:AA35"/>
    <mergeCell ref="AB35:AD35"/>
    <mergeCell ref="AE35:AG35"/>
    <mergeCell ref="AH35:AJ35"/>
    <mergeCell ref="AK35:AM35"/>
    <mergeCell ref="AN35:AP35"/>
    <mergeCell ref="B35:H35"/>
    <mergeCell ref="J35:L35"/>
    <mergeCell ref="M35:O35"/>
    <mergeCell ref="P35:R35"/>
    <mergeCell ref="S35:U35"/>
    <mergeCell ref="V35:X35"/>
  </mergeCells>
  <phoneticPr fontId="4"/>
  <dataValidations count="2">
    <dataValidation type="list" allowBlank="1" showInputMessage="1" showErrorMessage="1" sqref="D6:I6" xr:uid="{F96CB755-40EF-40BC-AA29-D2B8BDBE4C7A}">
      <formula1>$G$67:$G$108</formula1>
    </dataValidation>
    <dataValidation type="list" allowBlank="1" showInputMessage="1" showErrorMessage="1" sqref="AE8:AG8" xr:uid="{CFF0D53C-6B4D-4064-A87E-165FF2F0B8AB}">
      <formula1>$B$67:$B$68</formula1>
    </dataValidation>
  </dataValidations>
  <printOptions horizontalCentered="1"/>
  <pageMargins left="0.19685039370078741" right="0.19685039370078741" top="0.59055118110236227" bottom="0.19685039370078741" header="0.19685039370078741" footer="0.19685039370078741"/>
  <pageSetup paperSize="9" scale="95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0821D9-41C3-405E-A512-6441EA57F18C}">
  <sheetPr>
    <tabColor rgb="FFFF0000"/>
  </sheetPr>
  <dimension ref="B1:U133"/>
  <sheetViews>
    <sheetView showGridLines="0" zoomScale="76" zoomScaleNormal="76" zoomScaleSheetLayoutView="76" workbookViewId="0">
      <selection activeCell="S56" sqref="S56:U56"/>
    </sheetView>
  </sheetViews>
  <sheetFormatPr defaultColWidth="9" defaultRowHeight="11.25"/>
  <cols>
    <col min="1" max="1" width="2.75" style="341" customWidth="1"/>
    <col min="2" max="2" width="13.5" style="341" customWidth="1"/>
    <col min="3" max="3" width="10" style="341" customWidth="1"/>
    <col min="4" max="4" width="5" style="420" customWidth="1"/>
    <col min="5" max="5" width="10" style="341" customWidth="1"/>
    <col min="6" max="6" width="5" style="420" customWidth="1"/>
    <col min="7" max="7" width="10" style="341" customWidth="1"/>
    <col min="8" max="8" width="5" style="420" customWidth="1"/>
    <col min="9" max="9" width="10" style="341" customWidth="1"/>
    <col min="10" max="10" width="5" style="420" customWidth="1"/>
    <col min="11" max="11" width="10" style="341" customWidth="1"/>
    <col min="12" max="12" width="5" style="420" customWidth="1"/>
    <col min="13" max="13" width="10" style="341" customWidth="1"/>
    <col min="14" max="14" width="5" style="420" customWidth="1"/>
    <col min="15" max="15" width="10" style="341" customWidth="1"/>
    <col min="16" max="16" width="5" style="420" customWidth="1"/>
    <col min="17" max="17" width="10" style="341" customWidth="1"/>
    <col min="18" max="18" width="5" style="420" customWidth="1"/>
    <col min="19" max="19" width="55.875" style="341" customWidth="1"/>
    <col min="20" max="20" width="5" style="341" customWidth="1"/>
    <col min="21" max="21" width="1.75" style="341" customWidth="1"/>
    <col min="22" max="53" width="3.375" style="341" customWidth="1"/>
    <col min="54" max="16384" width="9" style="341"/>
  </cols>
  <sheetData>
    <row r="1" spans="2:21" ht="11.25" customHeight="1" thickBot="1">
      <c r="B1" s="334"/>
      <c r="C1" s="335"/>
      <c r="D1" s="336"/>
      <c r="E1" s="335"/>
      <c r="F1" s="336"/>
      <c r="G1" s="335"/>
      <c r="H1" s="336"/>
      <c r="I1" s="337"/>
      <c r="J1" s="336"/>
      <c r="K1" s="337"/>
      <c r="L1" s="336"/>
      <c r="M1" s="337"/>
      <c r="N1" s="336"/>
      <c r="O1" s="337"/>
      <c r="P1" s="336"/>
      <c r="Q1" s="337"/>
      <c r="R1" s="336"/>
      <c r="S1" s="338" t="s">
        <v>329</v>
      </c>
      <c r="T1" s="339">
        <f>'新経営改善計画書(5年)'!E6</f>
        <v>0</v>
      </c>
      <c r="U1" s="340" t="s">
        <v>273</v>
      </c>
    </row>
    <row r="2" spans="2:21" ht="17.45" customHeight="1">
      <c r="B2" s="342" t="s">
        <v>330</v>
      </c>
      <c r="C2" s="343" t="s">
        <v>331</v>
      </c>
      <c r="D2" s="344" t="s">
        <v>332</v>
      </c>
      <c r="E2" s="343" t="s">
        <v>333</v>
      </c>
      <c r="F2" s="344" t="s">
        <v>334</v>
      </c>
      <c r="G2" s="345" t="s">
        <v>335</v>
      </c>
      <c r="H2" s="346" t="s">
        <v>334</v>
      </c>
      <c r="I2" s="347" t="s">
        <v>336</v>
      </c>
      <c r="J2" s="348" t="s">
        <v>334</v>
      </c>
      <c r="K2" s="349" t="s">
        <v>337</v>
      </c>
      <c r="L2" s="344" t="s">
        <v>334</v>
      </c>
      <c r="M2" s="350" t="s">
        <v>338</v>
      </c>
      <c r="N2" s="348" t="s">
        <v>334</v>
      </c>
      <c r="O2" s="349" t="s">
        <v>339</v>
      </c>
      <c r="P2" s="344" t="s">
        <v>334</v>
      </c>
      <c r="Q2" s="350" t="s">
        <v>340</v>
      </c>
      <c r="R2" s="348" t="s">
        <v>334</v>
      </c>
      <c r="S2" s="1552" t="s">
        <v>341</v>
      </c>
      <c r="T2" s="1552"/>
      <c r="U2" s="1562"/>
    </row>
    <row r="3" spans="2:21" ht="17.45" customHeight="1">
      <c r="B3" s="540"/>
      <c r="C3" s="543"/>
      <c r="D3" s="351" t="str">
        <f>IFERROR(C3/$C$12,"-")</f>
        <v>-</v>
      </c>
      <c r="E3" s="543"/>
      <c r="F3" s="351" t="str">
        <f>IFERROR(E3/$E$12,"-")</f>
        <v>-</v>
      </c>
      <c r="G3" s="352">
        <f>SUM(C3,E3)/2</f>
        <v>0</v>
      </c>
      <c r="H3" s="353" t="str">
        <f>IFERROR(G3/$G$12,"-")</f>
        <v>-</v>
      </c>
      <c r="I3" s="546"/>
      <c r="J3" s="354" t="str">
        <f>IFERROR(I3/$I$12,"-")</f>
        <v>-</v>
      </c>
      <c r="K3" s="546"/>
      <c r="L3" s="351" t="str">
        <f>IFERROR(K3/$K$12,"-")</f>
        <v>-</v>
      </c>
      <c r="M3" s="549"/>
      <c r="N3" s="354" t="str">
        <f>IFERROR(M3/$M$12,"-")</f>
        <v>-</v>
      </c>
      <c r="O3" s="546"/>
      <c r="P3" s="351" t="str">
        <f>IFERROR(O3/$O$12,"-")</f>
        <v>-</v>
      </c>
      <c r="Q3" s="549"/>
      <c r="R3" s="354" t="str">
        <f>IFERROR(Q3/$Q$12,"-")</f>
        <v>-</v>
      </c>
      <c r="S3" s="1557"/>
      <c r="T3" s="1558"/>
      <c r="U3" s="1559"/>
    </row>
    <row r="4" spans="2:21" ht="17.45" customHeight="1">
      <c r="B4" s="541"/>
      <c r="C4" s="544"/>
      <c r="D4" s="355" t="str">
        <f t="shared" ref="D4:D11" si="0">IFERROR(C4/$C$12,"-")</f>
        <v>-</v>
      </c>
      <c r="E4" s="544"/>
      <c r="F4" s="355" t="str">
        <f t="shared" ref="F4:F11" si="1">IFERROR(E4/$E$12,"-")</f>
        <v>-</v>
      </c>
      <c r="G4" s="356">
        <f t="shared" ref="G4:G12" si="2">SUM(C4,E4)/2</f>
        <v>0</v>
      </c>
      <c r="H4" s="357" t="str">
        <f t="shared" ref="H4:H11" si="3">IFERROR(G4/$G$12,"-")</f>
        <v>-</v>
      </c>
      <c r="I4" s="547"/>
      <c r="J4" s="358" t="str">
        <f t="shared" ref="J4:J11" si="4">IFERROR(I4/$I$12,"-")</f>
        <v>-</v>
      </c>
      <c r="K4" s="547"/>
      <c r="L4" s="355" t="str">
        <f t="shared" ref="L4:L11" si="5">IFERROR(K4/$K$12,"-")</f>
        <v>-</v>
      </c>
      <c r="M4" s="550"/>
      <c r="N4" s="358" t="str">
        <f t="shared" ref="N4:N11" si="6">IFERROR(M4/$M$12,"-")</f>
        <v>-</v>
      </c>
      <c r="O4" s="547"/>
      <c r="P4" s="355" t="str">
        <f t="shared" ref="P4:P11" si="7">IFERROR(O4/$O$12,"-")</f>
        <v>-</v>
      </c>
      <c r="Q4" s="550"/>
      <c r="R4" s="358" t="str">
        <f t="shared" ref="R4:R11" si="8">IFERROR(Q4/$Q$12,"-")</f>
        <v>-</v>
      </c>
      <c r="S4" s="1545"/>
      <c r="T4" s="1546"/>
      <c r="U4" s="1547"/>
    </row>
    <row r="5" spans="2:21" ht="17.45" customHeight="1">
      <c r="B5" s="541"/>
      <c r="C5" s="544"/>
      <c r="D5" s="355" t="str">
        <f t="shared" si="0"/>
        <v>-</v>
      </c>
      <c r="E5" s="544"/>
      <c r="F5" s="355" t="str">
        <f t="shared" si="1"/>
        <v>-</v>
      </c>
      <c r="G5" s="356">
        <f t="shared" si="2"/>
        <v>0</v>
      </c>
      <c r="H5" s="357" t="str">
        <f t="shared" si="3"/>
        <v>-</v>
      </c>
      <c r="I5" s="547"/>
      <c r="J5" s="358" t="str">
        <f t="shared" si="4"/>
        <v>-</v>
      </c>
      <c r="K5" s="547"/>
      <c r="L5" s="355" t="str">
        <f t="shared" si="5"/>
        <v>-</v>
      </c>
      <c r="M5" s="550"/>
      <c r="N5" s="358" t="str">
        <f t="shared" si="6"/>
        <v>-</v>
      </c>
      <c r="O5" s="547"/>
      <c r="P5" s="355" t="str">
        <f t="shared" si="7"/>
        <v>-</v>
      </c>
      <c r="Q5" s="550"/>
      <c r="R5" s="358" t="str">
        <f t="shared" si="8"/>
        <v>-</v>
      </c>
      <c r="S5" s="1545"/>
      <c r="T5" s="1546"/>
      <c r="U5" s="1547"/>
    </row>
    <row r="6" spans="2:21" ht="17.45" customHeight="1">
      <c r="B6" s="541"/>
      <c r="C6" s="544"/>
      <c r="D6" s="355" t="str">
        <f t="shared" si="0"/>
        <v>-</v>
      </c>
      <c r="E6" s="544"/>
      <c r="F6" s="355" t="str">
        <f t="shared" si="1"/>
        <v>-</v>
      </c>
      <c r="G6" s="356">
        <f t="shared" si="2"/>
        <v>0</v>
      </c>
      <c r="H6" s="357" t="str">
        <f t="shared" si="3"/>
        <v>-</v>
      </c>
      <c r="I6" s="547"/>
      <c r="J6" s="358" t="str">
        <f t="shared" si="4"/>
        <v>-</v>
      </c>
      <c r="K6" s="547"/>
      <c r="L6" s="355" t="str">
        <f t="shared" si="5"/>
        <v>-</v>
      </c>
      <c r="M6" s="550"/>
      <c r="N6" s="358" t="str">
        <f t="shared" si="6"/>
        <v>-</v>
      </c>
      <c r="O6" s="547"/>
      <c r="P6" s="355" t="str">
        <f t="shared" si="7"/>
        <v>-</v>
      </c>
      <c r="Q6" s="550"/>
      <c r="R6" s="358" t="str">
        <f t="shared" si="8"/>
        <v>-</v>
      </c>
      <c r="S6" s="1545"/>
      <c r="T6" s="1546"/>
      <c r="U6" s="1547"/>
    </row>
    <row r="7" spans="2:21" ht="17.45" customHeight="1">
      <c r="B7" s="541"/>
      <c r="C7" s="544"/>
      <c r="D7" s="355" t="str">
        <f t="shared" si="0"/>
        <v>-</v>
      </c>
      <c r="E7" s="544"/>
      <c r="F7" s="355" t="str">
        <f t="shared" si="1"/>
        <v>-</v>
      </c>
      <c r="G7" s="356">
        <f t="shared" si="2"/>
        <v>0</v>
      </c>
      <c r="H7" s="357" t="str">
        <f>IFERROR(G7/$G$12,"-")</f>
        <v>-</v>
      </c>
      <c r="I7" s="547"/>
      <c r="J7" s="358" t="str">
        <f t="shared" si="4"/>
        <v>-</v>
      </c>
      <c r="K7" s="547"/>
      <c r="L7" s="355" t="str">
        <f t="shared" si="5"/>
        <v>-</v>
      </c>
      <c r="M7" s="550"/>
      <c r="N7" s="358" t="str">
        <f t="shared" si="6"/>
        <v>-</v>
      </c>
      <c r="O7" s="547"/>
      <c r="P7" s="355" t="str">
        <f t="shared" si="7"/>
        <v>-</v>
      </c>
      <c r="Q7" s="550"/>
      <c r="R7" s="358" t="str">
        <f t="shared" si="8"/>
        <v>-</v>
      </c>
      <c r="S7" s="1545"/>
      <c r="T7" s="1546"/>
      <c r="U7" s="1547"/>
    </row>
    <row r="8" spans="2:21" ht="17.45" customHeight="1">
      <c r="B8" s="541"/>
      <c r="C8" s="544"/>
      <c r="D8" s="355" t="str">
        <f t="shared" si="0"/>
        <v>-</v>
      </c>
      <c r="E8" s="544"/>
      <c r="F8" s="355" t="str">
        <f t="shared" si="1"/>
        <v>-</v>
      </c>
      <c r="G8" s="356">
        <f t="shared" si="2"/>
        <v>0</v>
      </c>
      <c r="H8" s="357" t="str">
        <f t="shared" si="3"/>
        <v>-</v>
      </c>
      <c r="I8" s="547"/>
      <c r="J8" s="358" t="str">
        <f t="shared" si="4"/>
        <v>-</v>
      </c>
      <c r="K8" s="547"/>
      <c r="L8" s="355" t="str">
        <f t="shared" si="5"/>
        <v>-</v>
      </c>
      <c r="M8" s="550"/>
      <c r="N8" s="358" t="str">
        <f t="shared" si="6"/>
        <v>-</v>
      </c>
      <c r="O8" s="547"/>
      <c r="P8" s="355" t="str">
        <f t="shared" si="7"/>
        <v>-</v>
      </c>
      <c r="Q8" s="550"/>
      <c r="R8" s="358" t="str">
        <f t="shared" si="8"/>
        <v>-</v>
      </c>
      <c r="S8" s="1545"/>
      <c r="T8" s="1546"/>
      <c r="U8" s="1547"/>
    </row>
    <row r="9" spans="2:21" ht="17.45" customHeight="1">
      <c r="B9" s="541"/>
      <c r="C9" s="544"/>
      <c r="D9" s="355" t="str">
        <f t="shared" si="0"/>
        <v>-</v>
      </c>
      <c r="E9" s="544"/>
      <c r="F9" s="355" t="str">
        <f t="shared" si="1"/>
        <v>-</v>
      </c>
      <c r="G9" s="356">
        <f t="shared" si="2"/>
        <v>0</v>
      </c>
      <c r="H9" s="357" t="str">
        <f t="shared" si="3"/>
        <v>-</v>
      </c>
      <c r="I9" s="547"/>
      <c r="J9" s="358" t="str">
        <f t="shared" si="4"/>
        <v>-</v>
      </c>
      <c r="K9" s="547"/>
      <c r="L9" s="355" t="str">
        <f t="shared" si="5"/>
        <v>-</v>
      </c>
      <c r="M9" s="550"/>
      <c r="N9" s="358" t="str">
        <f t="shared" si="6"/>
        <v>-</v>
      </c>
      <c r="O9" s="547"/>
      <c r="P9" s="355" t="str">
        <f t="shared" si="7"/>
        <v>-</v>
      </c>
      <c r="Q9" s="550"/>
      <c r="R9" s="358" t="str">
        <f t="shared" si="8"/>
        <v>-</v>
      </c>
      <c r="S9" s="1545"/>
      <c r="T9" s="1546"/>
      <c r="U9" s="1547"/>
    </row>
    <row r="10" spans="2:21" ht="17.45" customHeight="1">
      <c r="B10" s="541"/>
      <c r="C10" s="544"/>
      <c r="D10" s="355" t="str">
        <f t="shared" si="0"/>
        <v>-</v>
      </c>
      <c r="E10" s="544"/>
      <c r="F10" s="355" t="str">
        <f t="shared" si="1"/>
        <v>-</v>
      </c>
      <c r="G10" s="356">
        <f t="shared" si="2"/>
        <v>0</v>
      </c>
      <c r="H10" s="357" t="str">
        <f t="shared" si="3"/>
        <v>-</v>
      </c>
      <c r="I10" s="547"/>
      <c r="J10" s="358" t="str">
        <f t="shared" si="4"/>
        <v>-</v>
      </c>
      <c r="K10" s="547"/>
      <c r="L10" s="355" t="str">
        <f t="shared" si="5"/>
        <v>-</v>
      </c>
      <c r="M10" s="550"/>
      <c r="N10" s="358" t="str">
        <f t="shared" si="6"/>
        <v>-</v>
      </c>
      <c r="O10" s="547"/>
      <c r="P10" s="355" t="str">
        <f t="shared" si="7"/>
        <v>-</v>
      </c>
      <c r="Q10" s="550"/>
      <c r="R10" s="358" t="str">
        <f t="shared" si="8"/>
        <v>-</v>
      </c>
      <c r="S10" s="1545"/>
      <c r="T10" s="1546"/>
      <c r="U10" s="1547"/>
    </row>
    <row r="11" spans="2:21" ht="17.45" customHeight="1">
      <c r="B11" s="542"/>
      <c r="C11" s="545"/>
      <c r="D11" s="359" t="str">
        <f t="shared" si="0"/>
        <v>-</v>
      </c>
      <c r="E11" s="545"/>
      <c r="F11" s="359" t="str">
        <f t="shared" si="1"/>
        <v>-</v>
      </c>
      <c r="G11" s="356">
        <f t="shared" si="2"/>
        <v>0</v>
      </c>
      <c r="H11" s="360" t="str">
        <f t="shared" si="3"/>
        <v>-</v>
      </c>
      <c r="I11" s="548"/>
      <c r="J11" s="361" t="str">
        <f t="shared" si="4"/>
        <v>-</v>
      </c>
      <c r="K11" s="548"/>
      <c r="L11" s="359" t="str">
        <f t="shared" si="5"/>
        <v>-</v>
      </c>
      <c r="M11" s="551"/>
      <c r="N11" s="361" t="str">
        <f t="shared" si="6"/>
        <v>-</v>
      </c>
      <c r="O11" s="548"/>
      <c r="P11" s="359" t="str">
        <f t="shared" si="7"/>
        <v>-</v>
      </c>
      <c r="Q11" s="551"/>
      <c r="R11" s="361" t="str">
        <f t="shared" si="8"/>
        <v>-</v>
      </c>
      <c r="S11" s="1548"/>
      <c r="T11" s="1549"/>
      <c r="U11" s="1550"/>
    </row>
    <row r="12" spans="2:21" s="372" customFormat="1" ht="17.45" customHeight="1" thickBot="1">
      <c r="B12" s="362" t="s">
        <v>201</v>
      </c>
      <c r="C12" s="363">
        <f t="shared" ref="C12:F12" si="9">SUM(C3:C11)</f>
        <v>0</v>
      </c>
      <c r="D12" s="364">
        <f t="shared" si="9"/>
        <v>0</v>
      </c>
      <c r="E12" s="363">
        <f t="shared" si="9"/>
        <v>0</v>
      </c>
      <c r="F12" s="364">
        <f t="shared" si="9"/>
        <v>0</v>
      </c>
      <c r="G12" s="365">
        <f t="shared" si="2"/>
        <v>0</v>
      </c>
      <c r="H12" s="366">
        <f t="shared" ref="H12:R12" si="10">SUM(H3:H11)</f>
        <v>0</v>
      </c>
      <c r="I12" s="367">
        <f t="shared" si="10"/>
        <v>0</v>
      </c>
      <c r="J12" s="368">
        <f t="shared" si="10"/>
        <v>0</v>
      </c>
      <c r="K12" s="367">
        <f t="shared" si="10"/>
        <v>0</v>
      </c>
      <c r="L12" s="364">
        <f t="shared" si="10"/>
        <v>0</v>
      </c>
      <c r="M12" s="369">
        <f t="shared" si="10"/>
        <v>0</v>
      </c>
      <c r="N12" s="368">
        <f t="shared" si="10"/>
        <v>0</v>
      </c>
      <c r="O12" s="367">
        <f t="shared" si="10"/>
        <v>0</v>
      </c>
      <c r="P12" s="364">
        <f t="shared" si="10"/>
        <v>0</v>
      </c>
      <c r="Q12" s="369">
        <f t="shared" si="10"/>
        <v>0</v>
      </c>
      <c r="R12" s="368">
        <f t="shared" si="10"/>
        <v>0</v>
      </c>
      <c r="S12" s="370"/>
      <c r="T12" s="370"/>
      <c r="U12" s="371"/>
    </row>
    <row r="13" spans="2:21" ht="11.25" customHeight="1" thickBot="1">
      <c r="B13" s="373"/>
      <c r="C13" s="374"/>
      <c r="D13" s="375"/>
      <c r="E13" s="374"/>
      <c r="F13" s="375"/>
      <c r="G13" s="374"/>
      <c r="H13" s="375"/>
      <c r="I13" s="374"/>
      <c r="J13" s="375"/>
      <c r="K13" s="374"/>
      <c r="L13" s="375"/>
      <c r="M13" s="374"/>
      <c r="N13" s="375"/>
      <c r="O13" s="374"/>
      <c r="P13" s="375"/>
      <c r="Q13" s="374"/>
      <c r="R13" s="375"/>
      <c r="S13" s="376"/>
      <c r="T13" s="376"/>
      <c r="U13" s="376"/>
    </row>
    <row r="14" spans="2:21" ht="17.45" customHeight="1">
      <c r="B14" s="377" t="s">
        <v>342</v>
      </c>
      <c r="C14" s="378" t="s">
        <v>331</v>
      </c>
      <c r="D14" s="344" t="s">
        <v>334</v>
      </c>
      <c r="E14" s="378" t="s">
        <v>333</v>
      </c>
      <c r="F14" s="344" t="s">
        <v>334</v>
      </c>
      <c r="G14" s="345" t="s">
        <v>335</v>
      </c>
      <c r="H14" s="346" t="s">
        <v>334</v>
      </c>
      <c r="I14" s="347" t="s">
        <v>336</v>
      </c>
      <c r="J14" s="344" t="s">
        <v>334</v>
      </c>
      <c r="K14" s="350" t="s">
        <v>337</v>
      </c>
      <c r="L14" s="344" t="s">
        <v>334</v>
      </c>
      <c r="M14" s="350" t="s">
        <v>338</v>
      </c>
      <c r="N14" s="344" t="s">
        <v>334</v>
      </c>
      <c r="O14" s="350" t="s">
        <v>339</v>
      </c>
      <c r="P14" s="344" t="s">
        <v>334</v>
      </c>
      <c r="Q14" s="350" t="s">
        <v>340</v>
      </c>
      <c r="R14" s="348" t="s">
        <v>334</v>
      </c>
      <c r="S14" s="1560" t="s">
        <v>341</v>
      </c>
      <c r="T14" s="1560"/>
      <c r="U14" s="1561"/>
    </row>
    <row r="15" spans="2:21" ht="17.45" customHeight="1">
      <c r="B15" s="379" t="s">
        <v>343</v>
      </c>
      <c r="C15" s="543"/>
      <c r="D15" s="351" t="str">
        <f t="shared" ref="D15:D30" si="11">IFERROR(C15/$C$12,"-")</f>
        <v>-</v>
      </c>
      <c r="E15" s="543"/>
      <c r="F15" s="351" t="str">
        <f t="shared" ref="F15:F30" si="12">IFERROR(E15/$E$12,"-")</f>
        <v>-</v>
      </c>
      <c r="G15" s="352">
        <f>SUM(C15,E15)/2</f>
        <v>0</v>
      </c>
      <c r="H15" s="353" t="str">
        <f t="shared" ref="H15:H30" si="13">IFERROR(G15/$G$12,"-")</f>
        <v>-</v>
      </c>
      <c r="I15" s="556"/>
      <c r="J15" s="354" t="str">
        <f t="shared" ref="J15:J30" si="14">IFERROR(I15/$I$12,"-")</f>
        <v>-</v>
      </c>
      <c r="K15" s="549"/>
      <c r="L15" s="351" t="str">
        <f t="shared" ref="L15:L30" si="15">IFERROR(K15/$K$12,"-")</f>
        <v>-</v>
      </c>
      <c r="M15" s="543"/>
      <c r="N15" s="354" t="str">
        <f t="shared" ref="N15:N29" si="16">IFERROR(M15/$M$12,"-")</f>
        <v>-</v>
      </c>
      <c r="O15" s="543"/>
      <c r="P15" s="351" t="str">
        <f t="shared" ref="P15:P30" si="17">IFERROR(O15/$O$12,"-")</f>
        <v>-</v>
      </c>
      <c r="Q15" s="543"/>
      <c r="R15" s="354" t="str">
        <f t="shared" ref="R15:R30" si="18">IFERROR(Q15/$Q$12,"-")</f>
        <v>-</v>
      </c>
      <c r="S15" s="1557"/>
      <c r="T15" s="1558"/>
      <c r="U15" s="1559"/>
    </row>
    <row r="16" spans="2:21" ht="17.45" customHeight="1">
      <c r="B16" s="380" t="s">
        <v>344</v>
      </c>
      <c r="C16" s="552"/>
      <c r="D16" s="355" t="str">
        <f t="shared" si="11"/>
        <v>-</v>
      </c>
      <c r="E16" s="552"/>
      <c r="F16" s="355" t="str">
        <f t="shared" si="12"/>
        <v>-</v>
      </c>
      <c r="G16" s="356">
        <f t="shared" ref="G16:G30" si="19">SUM(C16,E16)/2</f>
        <v>0</v>
      </c>
      <c r="H16" s="357" t="str">
        <f t="shared" si="13"/>
        <v>-</v>
      </c>
      <c r="I16" s="557"/>
      <c r="J16" s="358" t="str">
        <f t="shared" si="14"/>
        <v>-</v>
      </c>
      <c r="K16" s="559"/>
      <c r="L16" s="355" t="str">
        <f t="shared" si="15"/>
        <v>-</v>
      </c>
      <c r="M16" s="552"/>
      <c r="N16" s="358" t="str">
        <f t="shared" si="16"/>
        <v>-</v>
      </c>
      <c r="O16" s="552"/>
      <c r="P16" s="355" t="str">
        <f t="shared" si="17"/>
        <v>-</v>
      </c>
      <c r="Q16" s="552"/>
      <c r="R16" s="358" t="str">
        <f t="shared" si="18"/>
        <v>-</v>
      </c>
      <c r="S16" s="1545"/>
      <c r="T16" s="1546"/>
      <c r="U16" s="1547"/>
    </row>
    <row r="17" spans="2:21" ht="17.45" customHeight="1">
      <c r="B17" s="381" t="s">
        <v>345</v>
      </c>
      <c r="C17" s="553"/>
      <c r="D17" s="382" t="str">
        <f t="shared" si="11"/>
        <v>-</v>
      </c>
      <c r="E17" s="553"/>
      <c r="F17" s="382" t="str">
        <f t="shared" si="12"/>
        <v>-</v>
      </c>
      <c r="G17" s="356">
        <f t="shared" si="19"/>
        <v>0</v>
      </c>
      <c r="H17" s="383" t="str">
        <f t="shared" si="13"/>
        <v>-</v>
      </c>
      <c r="I17" s="558"/>
      <c r="J17" s="384" t="str">
        <f t="shared" si="14"/>
        <v>-</v>
      </c>
      <c r="K17" s="560"/>
      <c r="L17" s="382" t="str">
        <f t="shared" si="15"/>
        <v>-</v>
      </c>
      <c r="M17" s="553"/>
      <c r="N17" s="384" t="str">
        <f t="shared" si="16"/>
        <v>-</v>
      </c>
      <c r="O17" s="553"/>
      <c r="P17" s="382" t="str">
        <f t="shared" si="17"/>
        <v>-</v>
      </c>
      <c r="Q17" s="553"/>
      <c r="R17" s="384" t="str">
        <f t="shared" si="18"/>
        <v>-</v>
      </c>
      <c r="S17" s="1548"/>
      <c r="T17" s="1549"/>
      <c r="U17" s="1550"/>
    </row>
    <row r="18" spans="2:21" ht="17.45" customHeight="1">
      <c r="B18" s="385" t="s">
        <v>346</v>
      </c>
      <c r="C18" s="386">
        <f t="shared" ref="C18" si="20">C15+C16-C17</f>
        <v>0</v>
      </c>
      <c r="D18" s="387" t="str">
        <f t="shared" si="11"/>
        <v>-</v>
      </c>
      <c r="E18" s="386">
        <f>E15+E16-E17</f>
        <v>0</v>
      </c>
      <c r="F18" s="387" t="str">
        <f t="shared" si="12"/>
        <v>-</v>
      </c>
      <c r="G18" s="388">
        <f t="shared" si="19"/>
        <v>0</v>
      </c>
      <c r="H18" s="389" t="str">
        <f t="shared" si="13"/>
        <v>-</v>
      </c>
      <c r="I18" s="390">
        <f>I15+I16-I17</f>
        <v>0</v>
      </c>
      <c r="J18" s="391" t="str">
        <f t="shared" si="14"/>
        <v>-</v>
      </c>
      <c r="K18" s="392">
        <f t="shared" ref="K18:Q18" si="21">K15+K16-K17</f>
        <v>0</v>
      </c>
      <c r="L18" s="387" t="str">
        <f t="shared" si="15"/>
        <v>-</v>
      </c>
      <c r="M18" s="386">
        <f t="shared" si="21"/>
        <v>0</v>
      </c>
      <c r="N18" s="391" t="str">
        <f t="shared" si="16"/>
        <v>-</v>
      </c>
      <c r="O18" s="386">
        <f t="shared" si="21"/>
        <v>0</v>
      </c>
      <c r="P18" s="387" t="str">
        <f t="shared" si="17"/>
        <v>-</v>
      </c>
      <c r="Q18" s="386">
        <f t="shared" si="21"/>
        <v>0</v>
      </c>
      <c r="R18" s="391" t="str">
        <f t="shared" si="18"/>
        <v>-</v>
      </c>
      <c r="S18" s="393"/>
      <c r="T18" s="393"/>
      <c r="U18" s="394"/>
    </row>
    <row r="19" spans="2:21" ht="17.45" customHeight="1">
      <c r="B19" s="380" t="s">
        <v>347</v>
      </c>
      <c r="C19" s="554"/>
      <c r="D19" s="395" t="str">
        <f t="shared" si="11"/>
        <v>-</v>
      </c>
      <c r="E19" s="554"/>
      <c r="F19" s="395" t="str">
        <f t="shared" si="12"/>
        <v>-</v>
      </c>
      <c r="G19" s="396">
        <f t="shared" si="19"/>
        <v>0</v>
      </c>
      <c r="H19" s="397" t="str">
        <f t="shared" si="13"/>
        <v>-</v>
      </c>
      <c r="I19" s="561"/>
      <c r="J19" s="398" t="str">
        <f t="shared" si="14"/>
        <v>-</v>
      </c>
      <c r="K19" s="563"/>
      <c r="L19" s="395" t="str">
        <f t="shared" si="15"/>
        <v>-</v>
      </c>
      <c r="M19" s="565"/>
      <c r="N19" s="398" t="str">
        <f t="shared" si="16"/>
        <v>-</v>
      </c>
      <c r="O19" s="565"/>
      <c r="P19" s="395" t="str">
        <f t="shared" si="17"/>
        <v>-</v>
      </c>
      <c r="Q19" s="563"/>
      <c r="R19" s="398" t="str">
        <f t="shared" si="18"/>
        <v>-</v>
      </c>
      <c r="S19" s="1557"/>
      <c r="T19" s="1558"/>
      <c r="U19" s="1559"/>
    </row>
    <row r="20" spans="2:21" ht="17.45" customHeight="1">
      <c r="B20" s="399" t="s">
        <v>161</v>
      </c>
      <c r="C20" s="544"/>
      <c r="D20" s="355" t="str">
        <f t="shared" si="11"/>
        <v>-</v>
      </c>
      <c r="E20" s="544"/>
      <c r="F20" s="355" t="str">
        <f t="shared" si="12"/>
        <v>-</v>
      </c>
      <c r="G20" s="396">
        <f t="shared" si="19"/>
        <v>0</v>
      </c>
      <c r="H20" s="357" t="str">
        <f t="shared" si="13"/>
        <v>-</v>
      </c>
      <c r="I20" s="547"/>
      <c r="J20" s="358" t="str">
        <f t="shared" si="14"/>
        <v>-</v>
      </c>
      <c r="K20" s="559"/>
      <c r="L20" s="355" t="str">
        <f t="shared" si="15"/>
        <v>-</v>
      </c>
      <c r="M20" s="552"/>
      <c r="N20" s="358" t="str">
        <f t="shared" si="16"/>
        <v>-</v>
      </c>
      <c r="O20" s="552"/>
      <c r="P20" s="355" t="str">
        <f t="shared" si="17"/>
        <v>-</v>
      </c>
      <c r="Q20" s="559"/>
      <c r="R20" s="358" t="str">
        <f t="shared" si="18"/>
        <v>-</v>
      </c>
      <c r="S20" s="1545"/>
      <c r="T20" s="1546"/>
      <c r="U20" s="1547"/>
    </row>
    <row r="21" spans="2:21" ht="17.45" customHeight="1">
      <c r="B21" s="399" t="s">
        <v>348</v>
      </c>
      <c r="C21" s="544"/>
      <c r="D21" s="355" t="str">
        <f>IFERROR(C21/$C$12,"-")</f>
        <v>-</v>
      </c>
      <c r="E21" s="544"/>
      <c r="F21" s="355" t="str">
        <f t="shared" si="12"/>
        <v>-</v>
      </c>
      <c r="G21" s="396">
        <f t="shared" si="19"/>
        <v>0</v>
      </c>
      <c r="H21" s="357" t="str">
        <f t="shared" si="13"/>
        <v>-</v>
      </c>
      <c r="I21" s="547"/>
      <c r="J21" s="358" t="str">
        <f t="shared" si="14"/>
        <v>-</v>
      </c>
      <c r="K21" s="559"/>
      <c r="L21" s="355" t="str">
        <f t="shared" si="15"/>
        <v>-</v>
      </c>
      <c r="M21" s="552"/>
      <c r="N21" s="358" t="str">
        <f t="shared" si="16"/>
        <v>-</v>
      </c>
      <c r="O21" s="552"/>
      <c r="P21" s="355" t="str">
        <f t="shared" si="17"/>
        <v>-</v>
      </c>
      <c r="Q21" s="559"/>
      <c r="R21" s="358" t="str">
        <f t="shared" si="18"/>
        <v>-</v>
      </c>
      <c r="S21" s="1545"/>
      <c r="T21" s="1546"/>
      <c r="U21" s="1547"/>
    </row>
    <row r="22" spans="2:21" ht="17.45" customHeight="1">
      <c r="B22" s="541"/>
      <c r="C22" s="544"/>
      <c r="D22" s="355" t="str">
        <f t="shared" si="11"/>
        <v>-</v>
      </c>
      <c r="E22" s="544"/>
      <c r="F22" s="355" t="str">
        <f t="shared" si="12"/>
        <v>-</v>
      </c>
      <c r="G22" s="396">
        <f t="shared" si="19"/>
        <v>0</v>
      </c>
      <c r="H22" s="357" t="str">
        <f t="shared" si="13"/>
        <v>-</v>
      </c>
      <c r="I22" s="547"/>
      <c r="J22" s="358" t="str">
        <f t="shared" si="14"/>
        <v>-</v>
      </c>
      <c r="K22" s="559"/>
      <c r="L22" s="355" t="str">
        <f t="shared" si="15"/>
        <v>-</v>
      </c>
      <c r="M22" s="552"/>
      <c r="N22" s="358" t="str">
        <f t="shared" si="16"/>
        <v>-</v>
      </c>
      <c r="O22" s="552"/>
      <c r="P22" s="355" t="str">
        <f t="shared" si="17"/>
        <v>-</v>
      </c>
      <c r="Q22" s="559"/>
      <c r="R22" s="358" t="str">
        <f t="shared" si="18"/>
        <v>-</v>
      </c>
      <c r="S22" s="1545"/>
      <c r="T22" s="1546"/>
      <c r="U22" s="1547"/>
    </row>
    <row r="23" spans="2:21" ht="17.45" customHeight="1">
      <c r="B23" s="541"/>
      <c r="C23" s="544"/>
      <c r="D23" s="355" t="str">
        <f t="shared" si="11"/>
        <v>-</v>
      </c>
      <c r="E23" s="544"/>
      <c r="F23" s="355" t="str">
        <f t="shared" si="12"/>
        <v>-</v>
      </c>
      <c r="G23" s="396">
        <f t="shared" si="19"/>
        <v>0</v>
      </c>
      <c r="H23" s="357" t="str">
        <f t="shared" si="13"/>
        <v>-</v>
      </c>
      <c r="I23" s="547"/>
      <c r="J23" s="358" t="str">
        <f t="shared" si="14"/>
        <v>-</v>
      </c>
      <c r="K23" s="559"/>
      <c r="L23" s="355" t="str">
        <f t="shared" si="15"/>
        <v>-</v>
      </c>
      <c r="M23" s="552"/>
      <c r="N23" s="358" t="str">
        <f>IFERROR(M23/$M$12,"-")</f>
        <v>-</v>
      </c>
      <c r="O23" s="552"/>
      <c r="P23" s="355" t="str">
        <f t="shared" si="17"/>
        <v>-</v>
      </c>
      <c r="Q23" s="559"/>
      <c r="R23" s="358" t="str">
        <f t="shared" si="18"/>
        <v>-</v>
      </c>
      <c r="S23" s="1545"/>
      <c r="T23" s="1546"/>
      <c r="U23" s="1547"/>
    </row>
    <row r="24" spans="2:21" ht="17.45" customHeight="1">
      <c r="B24" s="541"/>
      <c r="C24" s="544"/>
      <c r="D24" s="355" t="str">
        <f t="shared" si="11"/>
        <v>-</v>
      </c>
      <c r="E24" s="544"/>
      <c r="F24" s="355" t="str">
        <f t="shared" si="12"/>
        <v>-</v>
      </c>
      <c r="G24" s="396">
        <f t="shared" si="19"/>
        <v>0</v>
      </c>
      <c r="H24" s="357" t="str">
        <f t="shared" si="13"/>
        <v>-</v>
      </c>
      <c r="I24" s="547"/>
      <c r="J24" s="358" t="str">
        <f t="shared" si="14"/>
        <v>-</v>
      </c>
      <c r="K24" s="559"/>
      <c r="L24" s="355" t="str">
        <f t="shared" si="15"/>
        <v>-</v>
      </c>
      <c r="M24" s="552"/>
      <c r="N24" s="358" t="str">
        <f t="shared" si="16"/>
        <v>-</v>
      </c>
      <c r="O24" s="552"/>
      <c r="P24" s="355" t="str">
        <f t="shared" si="17"/>
        <v>-</v>
      </c>
      <c r="Q24" s="559"/>
      <c r="R24" s="358" t="str">
        <f t="shared" si="18"/>
        <v>-</v>
      </c>
      <c r="S24" s="1545"/>
      <c r="T24" s="1546"/>
      <c r="U24" s="1547"/>
    </row>
    <row r="25" spans="2:21" ht="17.45" customHeight="1">
      <c r="B25" s="541"/>
      <c r="C25" s="544"/>
      <c r="D25" s="355" t="str">
        <f t="shared" si="11"/>
        <v>-</v>
      </c>
      <c r="E25" s="544"/>
      <c r="F25" s="355" t="str">
        <f t="shared" si="12"/>
        <v>-</v>
      </c>
      <c r="G25" s="396">
        <f t="shared" si="19"/>
        <v>0</v>
      </c>
      <c r="H25" s="357" t="str">
        <f t="shared" si="13"/>
        <v>-</v>
      </c>
      <c r="I25" s="547"/>
      <c r="J25" s="358" t="str">
        <f t="shared" si="14"/>
        <v>-</v>
      </c>
      <c r="K25" s="559"/>
      <c r="L25" s="355" t="str">
        <f t="shared" si="15"/>
        <v>-</v>
      </c>
      <c r="M25" s="552"/>
      <c r="N25" s="358" t="str">
        <f t="shared" si="16"/>
        <v>-</v>
      </c>
      <c r="O25" s="552"/>
      <c r="P25" s="355" t="str">
        <f t="shared" si="17"/>
        <v>-</v>
      </c>
      <c r="Q25" s="559"/>
      <c r="R25" s="358" t="str">
        <f t="shared" si="18"/>
        <v>-</v>
      </c>
      <c r="S25" s="1545"/>
      <c r="T25" s="1546"/>
      <c r="U25" s="1547"/>
    </row>
    <row r="26" spans="2:21" ht="17.45" customHeight="1">
      <c r="B26" s="541"/>
      <c r="C26" s="544"/>
      <c r="D26" s="355" t="str">
        <f t="shared" si="11"/>
        <v>-</v>
      </c>
      <c r="E26" s="544"/>
      <c r="F26" s="355" t="str">
        <f t="shared" si="12"/>
        <v>-</v>
      </c>
      <c r="G26" s="396">
        <f t="shared" si="19"/>
        <v>0</v>
      </c>
      <c r="H26" s="357" t="str">
        <f t="shared" si="13"/>
        <v>-</v>
      </c>
      <c r="I26" s="547"/>
      <c r="J26" s="358" t="str">
        <f t="shared" si="14"/>
        <v>-</v>
      </c>
      <c r="K26" s="559"/>
      <c r="L26" s="355" t="str">
        <f t="shared" si="15"/>
        <v>-</v>
      </c>
      <c r="M26" s="552"/>
      <c r="N26" s="358" t="str">
        <f t="shared" si="16"/>
        <v>-</v>
      </c>
      <c r="O26" s="552"/>
      <c r="P26" s="355" t="str">
        <f t="shared" si="17"/>
        <v>-</v>
      </c>
      <c r="Q26" s="559"/>
      <c r="R26" s="358" t="str">
        <f t="shared" si="18"/>
        <v>-</v>
      </c>
      <c r="S26" s="1545"/>
      <c r="T26" s="1546"/>
      <c r="U26" s="1547"/>
    </row>
    <row r="27" spans="2:21" ht="17.45" customHeight="1">
      <c r="B27" s="541"/>
      <c r="C27" s="544"/>
      <c r="D27" s="355" t="str">
        <f t="shared" si="11"/>
        <v>-</v>
      </c>
      <c r="E27" s="544"/>
      <c r="F27" s="355" t="str">
        <f t="shared" si="12"/>
        <v>-</v>
      </c>
      <c r="G27" s="396">
        <f t="shared" si="19"/>
        <v>0</v>
      </c>
      <c r="H27" s="357" t="str">
        <f t="shared" si="13"/>
        <v>-</v>
      </c>
      <c r="I27" s="547"/>
      <c r="J27" s="358" t="str">
        <f t="shared" si="14"/>
        <v>-</v>
      </c>
      <c r="K27" s="559"/>
      <c r="L27" s="355" t="str">
        <f t="shared" si="15"/>
        <v>-</v>
      </c>
      <c r="M27" s="552"/>
      <c r="N27" s="358" t="str">
        <f t="shared" si="16"/>
        <v>-</v>
      </c>
      <c r="O27" s="552"/>
      <c r="P27" s="355" t="str">
        <f t="shared" si="17"/>
        <v>-</v>
      </c>
      <c r="Q27" s="559"/>
      <c r="R27" s="358" t="str">
        <f t="shared" si="18"/>
        <v>-</v>
      </c>
      <c r="S27" s="1545"/>
      <c r="T27" s="1546"/>
      <c r="U27" s="1547"/>
    </row>
    <row r="28" spans="2:21" ht="17.45" customHeight="1">
      <c r="B28" s="399" t="s">
        <v>104</v>
      </c>
      <c r="C28" s="544"/>
      <c r="D28" s="355" t="str">
        <f t="shared" si="11"/>
        <v>-</v>
      </c>
      <c r="E28" s="544"/>
      <c r="F28" s="355" t="str">
        <f t="shared" si="12"/>
        <v>-</v>
      </c>
      <c r="G28" s="396">
        <f t="shared" si="19"/>
        <v>0</v>
      </c>
      <c r="H28" s="357" t="str">
        <f t="shared" si="13"/>
        <v>-</v>
      </c>
      <c r="I28" s="547"/>
      <c r="J28" s="358" t="str">
        <f t="shared" si="14"/>
        <v>-</v>
      </c>
      <c r="K28" s="559"/>
      <c r="L28" s="355" t="str">
        <f t="shared" si="15"/>
        <v>-</v>
      </c>
      <c r="M28" s="552"/>
      <c r="N28" s="358" t="str">
        <f t="shared" si="16"/>
        <v>-</v>
      </c>
      <c r="O28" s="552"/>
      <c r="P28" s="355" t="str">
        <f t="shared" si="17"/>
        <v>-</v>
      </c>
      <c r="Q28" s="559"/>
      <c r="R28" s="358" t="str">
        <f t="shared" si="18"/>
        <v>-</v>
      </c>
      <c r="S28" s="1545"/>
      <c r="T28" s="1546"/>
      <c r="U28" s="1547"/>
    </row>
    <row r="29" spans="2:21" ht="17.45" customHeight="1">
      <c r="B29" s="381" t="s">
        <v>29</v>
      </c>
      <c r="C29" s="555"/>
      <c r="D29" s="359" t="str">
        <f t="shared" si="11"/>
        <v>-</v>
      </c>
      <c r="E29" s="555"/>
      <c r="F29" s="359" t="str">
        <f t="shared" si="12"/>
        <v>-</v>
      </c>
      <c r="G29" s="396">
        <f t="shared" si="19"/>
        <v>0</v>
      </c>
      <c r="H29" s="360" t="str">
        <f t="shared" si="13"/>
        <v>-</v>
      </c>
      <c r="I29" s="562"/>
      <c r="J29" s="361" t="str">
        <f t="shared" si="14"/>
        <v>-</v>
      </c>
      <c r="K29" s="564"/>
      <c r="L29" s="359" t="str">
        <f t="shared" si="15"/>
        <v>-</v>
      </c>
      <c r="M29" s="566"/>
      <c r="N29" s="361" t="str">
        <f t="shared" si="16"/>
        <v>-</v>
      </c>
      <c r="O29" s="566"/>
      <c r="P29" s="359" t="str">
        <f t="shared" si="17"/>
        <v>-</v>
      </c>
      <c r="Q29" s="564"/>
      <c r="R29" s="361" t="str">
        <f t="shared" si="18"/>
        <v>-</v>
      </c>
      <c r="S29" s="1548"/>
      <c r="T29" s="1549"/>
      <c r="U29" s="1550"/>
    </row>
    <row r="30" spans="2:21" s="372" customFormat="1" ht="17.45" customHeight="1" thickBot="1">
      <c r="B30" s="362" t="s">
        <v>201</v>
      </c>
      <c r="C30" s="363">
        <f>SUM(C18:C29)</f>
        <v>0</v>
      </c>
      <c r="D30" s="364" t="str">
        <f t="shared" si="11"/>
        <v>-</v>
      </c>
      <c r="E30" s="363">
        <f>SUM(E18:E29)</f>
        <v>0</v>
      </c>
      <c r="F30" s="364" t="str">
        <f t="shared" si="12"/>
        <v>-</v>
      </c>
      <c r="G30" s="365">
        <f t="shared" si="19"/>
        <v>0</v>
      </c>
      <c r="H30" s="366" t="str">
        <f t="shared" si="13"/>
        <v>-</v>
      </c>
      <c r="I30" s="367">
        <f t="shared" ref="I30:M30" si="22">SUM(I18:I29)</f>
        <v>0</v>
      </c>
      <c r="J30" s="368" t="str">
        <f t="shared" si="14"/>
        <v>-</v>
      </c>
      <c r="K30" s="369">
        <f>SUM(K18:K29)</f>
        <v>0</v>
      </c>
      <c r="L30" s="368" t="str">
        <f t="shared" si="15"/>
        <v>-</v>
      </c>
      <c r="M30" s="367">
        <f t="shared" si="22"/>
        <v>0</v>
      </c>
      <c r="N30" s="368" t="str">
        <f>IFERROR(M30/$M$12,"-")</f>
        <v>-</v>
      </c>
      <c r="O30" s="367">
        <f>SUM(O18:O29)</f>
        <v>0</v>
      </c>
      <c r="P30" s="364" t="str">
        <f t="shared" si="17"/>
        <v>-</v>
      </c>
      <c r="Q30" s="369">
        <f>SUM(Q18:Q29)</f>
        <v>0</v>
      </c>
      <c r="R30" s="368" t="str">
        <f t="shared" si="18"/>
        <v>-</v>
      </c>
      <c r="S30" s="370"/>
      <c r="T30" s="370"/>
      <c r="U30" s="371"/>
    </row>
    <row r="31" spans="2:21" ht="11.25" customHeight="1" thickBot="1">
      <c r="B31" s="400"/>
      <c r="C31" s="400"/>
      <c r="D31" s="401"/>
      <c r="E31" s="400"/>
      <c r="F31" s="401"/>
      <c r="G31" s="400"/>
      <c r="H31" s="401"/>
      <c r="I31" s="402"/>
      <c r="J31" s="401"/>
      <c r="K31" s="402"/>
      <c r="L31" s="401"/>
      <c r="M31" s="402"/>
      <c r="N31" s="401"/>
      <c r="O31" s="402"/>
      <c r="P31" s="401"/>
      <c r="Q31" s="402"/>
      <c r="R31" s="401"/>
      <c r="S31" s="338" t="s">
        <v>329</v>
      </c>
      <c r="T31" s="339">
        <f>'新経営改善計画書(5年)'!E36</f>
        <v>0</v>
      </c>
      <c r="U31" s="340" t="s">
        <v>273</v>
      </c>
    </row>
    <row r="32" spans="2:21" ht="17.45" customHeight="1">
      <c r="B32" s="403" t="s">
        <v>349</v>
      </c>
      <c r="C32" s="378" t="s">
        <v>331</v>
      </c>
      <c r="D32" s="344" t="s">
        <v>334</v>
      </c>
      <c r="E32" s="378" t="s">
        <v>333</v>
      </c>
      <c r="F32" s="344" t="s">
        <v>334</v>
      </c>
      <c r="G32" s="345" t="s">
        <v>335</v>
      </c>
      <c r="H32" s="346" t="s">
        <v>334</v>
      </c>
      <c r="I32" s="347" t="s">
        <v>336</v>
      </c>
      <c r="J32" s="344" t="s">
        <v>334</v>
      </c>
      <c r="K32" s="350" t="s">
        <v>337</v>
      </c>
      <c r="L32" s="344" t="s">
        <v>334</v>
      </c>
      <c r="M32" s="350" t="s">
        <v>338</v>
      </c>
      <c r="N32" s="344" t="s">
        <v>334</v>
      </c>
      <c r="O32" s="350" t="s">
        <v>339</v>
      </c>
      <c r="P32" s="344" t="s">
        <v>334</v>
      </c>
      <c r="Q32" s="350" t="s">
        <v>340</v>
      </c>
      <c r="R32" s="348" t="s">
        <v>334</v>
      </c>
      <c r="S32" s="1560" t="s">
        <v>341</v>
      </c>
      <c r="T32" s="1560"/>
      <c r="U32" s="1561"/>
    </row>
    <row r="33" spans="2:21" ht="17.45" customHeight="1">
      <c r="B33" s="404" t="s">
        <v>350</v>
      </c>
      <c r="C33" s="568"/>
      <c r="D33" s="351" t="str">
        <f t="shared" ref="D33:D75" si="23">IFERROR(C33/$C$12,"-")</f>
        <v>-</v>
      </c>
      <c r="E33" s="571"/>
      <c r="F33" s="351" t="str">
        <f t="shared" ref="F33:F75" si="24">IFERROR(E33/$E$12,"-")</f>
        <v>-</v>
      </c>
      <c r="G33" s="352">
        <f>SUM(C33,E33)/2</f>
        <v>0</v>
      </c>
      <c r="H33" s="353" t="str">
        <f t="shared" ref="H33:H75" si="25">IFERROR(G33/$G$12,"-")</f>
        <v>-</v>
      </c>
      <c r="I33" s="574"/>
      <c r="J33" s="354" t="str">
        <f t="shared" ref="J33:J75" si="26">IFERROR(I33/$I$12,"-")</f>
        <v>-</v>
      </c>
      <c r="K33" s="568"/>
      <c r="L33" s="351" t="str">
        <f t="shared" ref="L33:L75" si="27">IFERROR(K33/$K$12,"-")</f>
        <v>-</v>
      </c>
      <c r="M33" s="568"/>
      <c r="N33" s="354" t="str">
        <f t="shared" ref="N33:N75" si="28">IFERROR(M33/$M$12,"-")</f>
        <v>-</v>
      </c>
      <c r="O33" s="568"/>
      <c r="P33" s="351" t="str">
        <f t="shared" ref="P33:P75" si="29">IFERROR(O33/$O$12,"-")</f>
        <v>-</v>
      </c>
      <c r="Q33" s="568"/>
      <c r="R33" s="354" t="str">
        <f t="shared" ref="R33:R75" si="30">IFERROR(Q33/$Q$12,"-")</f>
        <v>-</v>
      </c>
      <c r="S33" s="1557"/>
      <c r="T33" s="1558"/>
      <c r="U33" s="1559"/>
    </row>
    <row r="34" spans="2:21" ht="17.45" customHeight="1">
      <c r="B34" s="405" t="s">
        <v>351</v>
      </c>
      <c r="C34" s="569"/>
      <c r="D34" s="355" t="str">
        <f t="shared" si="23"/>
        <v>-</v>
      </c>
      <c r="E34" s="572"/>
      <c r="F34" s="355" t="str">
        <f t="shared" si="24"/>
        <v>-</v>
      </c>
      <c r="G34" s="356">
        <f t="shared" ref="G34:G75" si="31">SUM(C34,E34)/2</f>
        <v>0</v>
      </c>
      <c r="H34" s="357" t="str">
        <f t="shared" si="25"/>
        <v>-</v>
      </c>
      <c r="I34" s="575"/>
      <c r="J34" s="358" t="str">
        <f t="shared" si="26"/>
        <v>-</v>
      </c>
      <c r="K34" s="569"/>
      <c r="L34" s="355" t="str">
        <f t="shared" si="27"/>
        <v>-</v>
      </c>
      <c r="M34" s="569"/>
      <c r="N34" s="358" t="str">
        <f t="shared" si="28"/>
        <v>-</v>
      </c>
      <c r="O34" s="569"/>
      <c r="P34" s="355" t="str">
        <f t="shared" si="29"/>
        <v>-</v>
      </c>
      <c r="Q34" s="569"/>
      <c r="R34" s="358" t="str">
        <f t="shared" si="30"/>
        <v>-</v>
      </c>
      <c r="S34" s="1545"/>
      <c r="T34" s="1546"/>
      <c r="U34" s="1547"/>
    </row>
    <row r="35" spans="2:21" ht="17.45" customHeight="1">
      <c r="B35" s="405" t="s">
        <v>352</v>
      </c>
      <c r="C35" s="569"/>
      <c r="D35" s="355" t="str">
        <f t="shared" si="23"/>
        <v>-</v>
      </c>
      <c r="E35" s="572"/>
      <c r="F35" s="355" t="str">
        <f t="shared" si="24"/>
        <v>-</v>
      </c>
      <c r="G35" s="356">
        <f t="shared" si="31"/>
        <v>0</v>
      </c>
      <c r="H35" s="357" t="str">
        <f t="shared" si="25"/>
        <v>-</v>
      </c>
      <c r="I35" s="575"/>
      <c r="J35" s="358" t="str">
        <f t="shared" si="26"/>
        <v>-</v>
      </c>
      <c r="K35" s="569"/>
      <c r="L35" s="355" t="str">
        <f t="shared" si="27"/>
        <v>-</v>
      </c>
      <c r="M35" s="569"/>
      <c r="N35" s="358" t="str">
        <f t="shared" si="28"/>
        <v>-</v>
      </c>
      <c r="O35" s="569"/>
      <c r="P35" s="355" t="str">
        <f t="shared" si="29"/>
        <v>-</v>
      </c>
      <c r="Q35" s="569"/>
      <c r="R35" s="358" t="str">
        <f t="shared" si="30"/>
        <v>-</v>
      </c>
      <c r="S35" s="1545"/>
      <c r="T35" s="1546"/>
      <c r="U35" s="1547"/>
    </row>
    <row r="36" spans="2:21" ht="17.45" customHeight="1">
      <c r="B36" s="567"/>
      <c r="C36" s="569"/>
      <c r="D36" s="355" t="str">
        <f t="shared" si="23"/>
        <v>-</v>
      </c>
      <c r="E36" s="572"/>
      <c r="F36" s="355" t="str">
        <f t="shared" si="24"/>
        <v>-</v>
      </c>
      <c r="G36" s="356">
        <f t="shared" si="31"/>
        <v>0</v>
      </c>
      <c r="H36" s="357" t="str">
        <f t="shared" si="25"/>
        <v>-</v>
      </c>
      <c r="I36" s="575"/>
      <c r="J36" s="358" t="str">
        <f t="shared" si="26"/>
        <v>-</v>
      </c>
      <c r="K36" s="569"/>
      <c r="L36" s="355" t="str">
        <f t="shared" si="27"/>
        <v>-</v>
      </c>
      <c r="M36" s="569"/>
      <c r="N36" s="358" t="str">
        <f t="shared" si="28"/>
        <v>-</v>
      </c>
      <c r="O36" s="569"/>
      <c r="P36" s="355" t="str">
        <f t="shared" si="29"/>
        <v>-</v>
      </c>
      <c r="Q36" s="569"/>
      <c r="R36" s="358" t="str">
        <f t="shared" si="30"/>
        <v>-</v>
      </c>
      <c r="S36" s="1545"/>
      <c r="T36" s="1546"/>
      <c r="U36" s="1547"/>
    </row>
    <row r="37" spans="2:21" ht="17.45" customHeight="1">
      <c r="B37" s="567"/>
      <c r="C37" s="569"/>
      <c r="D37" s="355" t="str">
        <f t="shared" si="23"/>
        <v>-</v>
      </c>
      <c r="E37" s="572"/>
      <c r="F37" s="355" t="str">
        <f t="shared" si="24"/>
        <v>-</v>
      </c>
      <c r="G37" s="356">
        <f t="shared" si="31"/>
        <v>0</v>
      </c>
      <c r="H37" s="357" t="str">
        <f t="shared" si="25"/>
        <v>-</v>
      </c>
      <c r="I37" s="575"/>
      <c r="J37" s="358" t="str">
        <f t="shared" si="26"/>
        <v>-</v>
      </c>
      <c r="K37" s="569"/>
      <c r="L37" s="355" t="str">
        <f t="shared" si="27"/>
        <v>-</v>
      </c>
      <c r="M37" s="569"/>
      <c r="N37" s="358" t="str">
        <f t="shared" si="28"/>
        <v>-</v>
      </c>
      <c r="O37" s="569"/>
      <c r="P37" s="355" t="str">
        <f t="shared" si="29"/>
        <v>-</v>
      </c>
      <c r="Q37" s="569"/>
      <c r="R37" s="358" t="str">
        <f t="shared" si="30"/>
        <v>-</v>
      </c>
      <c r="S37" s="1545"/>
      <c r="T37" s="1546"/>
      <c r="U37" s="1547"/>
    </row>
    <row r="38" spans="2:21" ht="17.45" customHeight="1">
      <c r="B38" s="567"/>
      <c r="C38" s="569"/>
      <c r="D38" s="355" t="str">
        <f t="shared" si="23"/>
        <v>-</v>
      </c>
      <c r="E38" s="572"/>
      <c r="F38" s="355" t="str">
        <f t="shared" si="24"/>
        <v>-</v>
      </c>
      <c r="G38" s="356">
        <f t="shared" si="31"/>
        <v>0</v>
      </c>
      <c r="H38" s="357" t="str">
        <f t="shared" si="25"/>
        <v>-</v>
      </c>
      <c r="I38" s="575"/>
      <c r="J38" s="358" t="str">
        <f t="shared" si="26"/>
        <v>-</v>
      </c>
      <c r="K38" s="569"/>
      <c r="L38" s="355" t="str">
        <f t="shared" si="27"/>
        <v>-</v>
      </c>
      <c r="M38" s="569"/>
      <c r="N38" s="358" t="str">
        <f t="shared" si="28"/>
        <v>-</v>
      </c>
      <c r="O38" s="569"/>
      <c r="P38" s="355" t="str">
        <f t="shared" si="29"/>
        <v>-</v>
      </c>
      <c r="Q38" s="569"/>
      <c r="R38" s="358" t="str">
        <f t="shared" si="30"/>
        <v>-</v>
      </c>
      <c r="S38" s="1545"/>
      <c r="T38" s="1546"/>
      <c r="U38" s="1547"/>
    </row>
    <row r="39" spans="2:21" ht="17.45" customHeight="1">
      <c r="B39" s="567"/>
      <c r="C39" s="569"/>
      <c r="D39" s="355" t="str">
        <f t="shared" si="23"/>
        <v>-</v>
      </c>
      <c r="E39" s="572"/>
      <c r="F39" s="355" t="str">
        <f t="shared" si="24"/>
        <v>-</v>
      </c>
      <c r="G39" s="356">
        <f t="shared" si="31"/>
        <v>0</v>
      </c>
      <c r="H39" s="357" t="str">
        <f t="shared" si="25"/>
        <v>-</v>
      </c>
      <c r="I39" s="575"/>
      <c r="J39" s="358" t="str">
        <f t="shared" si="26"/>
        <v>-</v>
      </c>
      <c r="K39" s="569"/>
      <c r="L39" s="355" t="str">
        <f t="shared" si="27"/>
        <v>-</v>
      </c>
      <c r="M39" s="569"/>
      <c r="N39" s="358" t="str">
        <f t="shared" si="28"/>
        <v>-</v>
      </c>
      <c r="O39" s="569"/>
      <c r="P39" s="355" t="str">
        <f t="shared" si="29"/>
        <v>-</v>
      </c>
      <c r="Q39" s="569"/>
      <c r="R39" s="358" t="str">
        <f t="shared" si="30"/>
        <v>-</v>
      </c>
      <c r="S39" s="1545"/>
      <c r="T39" s="1546"/>
      <c r="U39" s="1547"/>
    </row>
    <row r="40" spans="2:21" ht="17.45" customHeight="1">
      <c r="B40" s="567"/>
      <c r="C40" s="569"/>
      <c r="D40" s="355" t="str">
        <f t="shared" si="23"/>
        <v>-</v>
      </c>
      <c r="E40" s="572"/>
      <c r="F40" s="355" t="str">
        <f t="shared" si="24"/>
        <v>-</v>
      </c>
      <c r="G40" s="356">
        <f t="shared" si="31"/>
        <v>0</v>
      </c>
      <c r="H40" s="357" t="str">
        <f t="shared" si="25"/>
        <v>-</v>
      </c>
      <c r="I40" s="575"/>
      <c r="J40" s="358" t="str">
        <f t="shared" si="26"/>
        <v>-</v>
      </c>
      <c r="K40" s="569"/>
      <c r="L40" s="355" t="str">
        <f t="shared" si="27"/>
        <v>-</v>
      </c>
      <c r="M40" s="569"/>
      <c r="N40" s="358" t="str">
        <f t="shared" si="28"/>
        <v>-</v>
      </c>
      <c r="O40" s="569"/>
      <c r="P40" s="355" t="str">
        <f t="shared" si="29"/>
        <v>-</v>
      </c>
      <c r="Q40" s="569"/>
      <c r="R40" s="358" t="str">
        <f t="shared" si="30"/>
        <v>-</v>
      </c>
      <c r="S40" s="1545"/>
      <c r="T40" s="1546"/>
      <c r="U40" s="1547"/>
    </row>
    <row r="41" spans="2:21" ht="17.45" customHeight="1">
      <c r="B41" s="405" t="s">
        <v>104</v>
      </c>
      <c r="C41" s="569"/>
      <c r="D41" s="355" t="str">
        <f t="shared" si="23"/>
        <v>-</v>
      </c>
      <c r="E41" s="572"/>
      <c r="F41" s="355" t="str">
        <f t="shared" si="24"/>
        <v>-</v>
      </c>
      <c r="G41" s="356">
        <f t="shared" si="31"/>
        <v>0</v>
      </c>
      <c r="H41" s="357" t="str">
        <f t="shared" si="25"/>
        <v>-</v>
      </c>
      <c r="I41" s="575"/>
      <c r="J41" s="358" t="str">
        <f t="shared" si="26"/>
        <v>-</v>
      </c>
      <c r="K41" s="569"/>
      <c r="L41" s="355" t="str">
        <f t="shared" si="27"/>
        <v>-</v>
      </c>
      <c r="M41" s="569"/>
      <c r="N41" s="358" t="str">
        <f t="shared" si="28"/>
        <v>-</v>
      </c>
      <c r="O41" s="569"/>
      <c r="P41" s="355" t="str">
        <f t="shared" si="29"/>
        <v>-</v>
      </c>
      <c r="Q41" s="569"/>
      <c r="R41" s="358" t="str">
        <f t="shared" si="30"/>
        <v>-</v>
      </c>
      <c r="S41" s="1545"/>
      <c r="T41" s="1546"/>
      <c r="U41" s="1547"/>
    </row>
    <row r="42" spans="2:21" ht="17.45" customHeight="1">
      <c r="B42" s="406" t="s">
        <v>353</v>
      </c>
      <c r="C42" s="570"/>
      <c r="D42" s="359" t="str">
        <f t="shared" si="23"/>
        <v>-</v>
      </c>
      <c r="E42" s="573"/>
      <c r="F42" s="359" t="str">
        <f t="shared" si="24"/>
        <v>-</v>
      </c>
      <c r="G42" s="407">
        <f t="shared" si="31"/>
        <v>0</v>
      </c>
      <c r="H42" s="360" t="str">
        <f t="shared" si="25"/>
        <v>-</v>
      </c>
      <c r="I42" s="576"/>
      <c r="J42" s="361" t="str">
        <f t="shared" si="26"/>
        <v>-</v>
      </c>
      <c r="K42" s="570"/>
      <c r="L42" s="359" t="str">
        <f t="shared" si="27"/>
        <v>-</v>
      </c>
      <c r="M42" s="570"/>
      <c r="N42" s="361" t="str">
        <f t="shared" si="28"/>
        <v>-</v>
      </c>
      <c r="O42" s="570"/>
      <c r="P42" s="359" t="str">
        <f t="shared" si="29"/>
        <v>-</v>
      </c>
      <c r="Q42" s="570"/>
      <c r="R42" s="361" t="str">
        <f t="shared" si="30"/>
        <v>-</v>
      </c>
      <c r="S42" s="1548"/>
      <c r="T42" s="1549"/>
      <c r="U42" s="1550"/>
    </row>
    <row r="43" spans="2:21" ht="17.45" customHeight="1">
      <c r="B43" s="408" t="s">
        <v>354</v>
      </c>
      <c r="C43" s="409">
        <f t="shared" ref="C43:O43" si="32">SUM(C33:C42)</f>
        <v>0</v>
      </c>
      <c r="D43" s="410" t="str">
        <f t="shared" si="23"/>
        <v>-</v>
      </c>
      <c r="E43" s="409">
        <f t="shared" si="32"/>
        <v>0</v>
      </c>
      <c r="F43" s="410" t="str">
        <f t="shared" si="24"/>
        <v>-</v>
      </c>
      <c r="G43" s="411">
        <f t="shared" si="31"/>
        <v>0</v>
      </c>
      <c r="H43" s="412" t="str">
        <f t="shared" si="25"/>
        <v>-</v>
      </c>
      <c r="I43" s="413">
        <f>SUM(I33:I42)</f>
        <v>0</v>
      </c>
      <c r="J43" s="414" t="str">
        <f t="shared" si="26"/>
        <v>-</v>
      </c>
      <c r="K43" s="409">
        <f>SUM(K33:K42)</f>
        <v>0</v>
      </c>
      <c r="L43" s="410" t="str">
        <f t="shared" si="27"/>
        <v>-</v>
      </c>
      <c r="M43" s="409">
        <f>SUM(M33:M42)</f>
        <v>0</v>
      </c>
      <c r="N43" s="414" t="str">
        <f t="shared" si="28"/>
        <v>-</v>
      </c>
      <c r="O43" s="409">
        <f t="shared" si="32"/>
        <v>0</v>
      </c>
      <c r="P43" s="410" t="str">
        <f t="shared" si="29"/>
        <v>-</v>
      </c>
      <c r="Q43" s="409">
        <f>SUM(Q33:Q42)</f>
        <v>0</v>
      </c>
      <c r="R43" s="414" t="str">
        <f t="shared" si="30"/>
        <v>-</v>
      </c>
      <c r="S43" s="393"/>
      <c r="T43" s="393"/>
      <c r="U43" s="394"/>
    </row>
    <row r="44" spans="2:21" ht="17.45" customHeight="1">
      <c r="B44" s="586"/>
      <c r="C44" s="568"/>
      <c r="D44" s="351" t="str">
        <f t="shared" si="23"/>
        <v>-</v>
      </c>
      <c r="E44" s="571"/>
      <c r="F44" s="351" t="str">
        <f t="shared" si="24"/>
        <v>-</v>
      </c>
      <c r="G44" s="352">
        <f t="shared" si="31"/>
        <v>0</v>
      </c>
      <c r="H44" s="353" t="str">
        <f t="shared" si="25"/>
        <v>-</v>
      </c>
      <c r="I44" s="546"/>
      <c r="J44" s="354" t="str">
        <f t="shared" si="26"/>
        <v>-</v>
      </c>
      <c r="K44" s="543"/>
      <c r="L44" s="351" t="str">
        <f t="shared" si="27"/>
        <v>-</v>
      </c>
      <c r="M44" s="543"/>
      <c r="N44" s="354" t="str">
        <f t="shared" si="28"/>
        <v>-</v>
      </c>
      <c r="O44" s="543"/>
      <c r="P44" s="351" t="str">
        <f t="shared" si="29"/>
        <v>-</v>
      </c>
      <c r="Q44" s="549"/>
      <c r="R44" s="354" t="str">
        <f t="shared" si="30"/>
        <v>-</v>
      </c>
      <c r="S44" s="1557"/>
      <c r="T44" s="1558"/>
      <c r="U44" s="1559"/>
    </row>
    <row r="45" spans="2:21" ht="17.45" customHeight="1">
      <c r="B45" s="567"/>
      <c r="C45" s="569"/>
      <c r="D45" s="355" t="str">
        <f t="shared" si="23"/>
        <v>-</v>
      </c>
      <c r="E45" s="572"/>
      <c r="F45" s="355" t="str">
        <f t="shared" si="24"/>
        <v>-</v>
      </c>
      <c r="G45" s="356">
        <f t="shared" si="31"/>
        <v>0</v>
      </c>
      <c r="H45" s="357" t="str">
        <f t="shared" si="25"/>
        <v>-</v>
      </c>
      <c r="I45" s="580"/>
      <c r="J45" s="358" t="str">
        <f t="shared" si="26"/>
        <v>-</v>
      </c>
      <c r="K45" s="552"/>
      <c r="L45" s="355" t="str">
        <f t="shared" si="27"/>
        <v>-</v>
      </c>
      <c r="M45" s="552"/>
      <c r="N45" s="358" t="str">
        <f t="shared" si="28"/>
        <v>-</v>
      </c>
      <c r="O45" s="552"/>
      <c r="P45" s="355" t="str">
        <f t="shared" si="29"/>
        <v>-</v>
      </c>
      <c r="Q45" s="559"/>
      <c r="R45" s="358" t="str">
        <f t="shared" si="30"/>
        <v>-</v>
      </c>
      <c r="S45" s="1545"/>
      <c r="T45" s="1546"/>
      <c r="U45" s="1547"/>
    </row>
    <row r="46" spans="2:21" ht="17.45" customHeight="1">
      <c r="B46" s="541"/>
      <c r="C46" s="569"/>
      <c r="D46" s="355" t="str">
        <f t="shared" si="23"/>
        <v>-</v>
      </c>
      <c r="E46" s="572"/>
      <c r="F46" s="355" t="str">
        <f t="shared" si="24"/>
        <v>-</v>
      </c>
      <c r="G46" s="356">
        <f t="shared" si="31"/>
        <v>0</v>
      </c>
      <c r="H46" s="357" t="str">
        <f t="shared" si="25"/>
        <v>-</v>
      </c>
      <c r="I46" s="580"/>
      <c r="J46" s="358" t="str">
        <f t="shared" si="26"/>
        <v>-</v>
      </c>
      <c r="K46" s="552"/>
      <c r="L46" s="355" t="str">
        <f t="shared" si="27"/>
        <v>-</v>
      </c>
      <c r="M46" s="552"/>
      <c r="N46" s="358" t="str">
        <f t="shared" si="28"/>
        <v>-</v>
      </c>
      <c r="O46" s="552"/>
      <c r="P46" s="355" t="str">
        <f t="shared" si="29"/>
        <v>-</v>
      </c>
      <c r="Q46" s="559"/>
      <c r="R46" s="358" t="str">
        <f t="shared" si="30"/>
        <v>-</v>
      </c>
      <c r="S46" s="1545"/>
      <c r="T46" s="1546"/>
      <c r="U46" s="1547"/>
    </row>
    <row r="47" spans="2:21" ht="17.45" customHeight="1">
      <c r="B47" s="567"/>
      <c r="C47" s="569"/>
      <c r="D47" s="355" t="str">
        <f t="shared" si="23"/>
        <v>-</v>
      </c>
      <c r="E47" s="572"/>
      <c r="F47" s="355" t="str">
        <f t="shared" si="24"/>
        <v>-</v>
      </c>
      <c r="G47" s="356">
        <f t="shared" si="31"/>
        <v>0</v>
      </c>
      <c r="H47" s="357" t="str">
        <f t="shared" si="25"/>
        <v>-</v>
      </c>
      <c r="I47" s="580"/>
      <c r="J47" s="358" t="str">
        <f t="shared" si="26"/>
        <v>-</v>
      </c>
      <c r="K47" s="552"/>
      <c r="L47" s="355" t="str">
        <f t="shared" si="27"/>
        <v>-</v>
      </c>
      <c r="M47" s="552"/>
      <c r="N47" s="358" t="str">
        <f t="shared" si="28"/>
        <v>-</v>
      </c>
      <c r="O47" s="552"/>
      <c r="P47" s="355" t="str">
        <f t="shared" si="29"/>
        <v>-</v>
      </c>
      <c r="Q47" s="559"/>
      <c r="R47" s="358" t="str">
        <f t="shared" si="30"/>
        <v>-</v>
      </c>
      <c r="S47" s="1545"/>
      <c r="T47" s="1546"/>
      <c r="U47" s="1547"/>
    </row>
    <row r="48" spans="2:21" ht="17.45" customHeight="1">
      <c r="B48" s="567"/>
      <c r="C48" s="569"/>
      <c r="D48" s="355" t="str">
        <f t="shared" si="23"/>
        <v>-</v>
      </c>
      <c r="E48" s="572"/>
      <c r="F48" s="355" t="str">
        <f t="shared" si="24"/>
        <v>-</v>
      </c>
      <c r="G48" s="356">
        <f t="shared" si="31"/>
        <v>0</v>
      </c>
      <c r="H48" s="357" t="str">
        <f t="shared" si="25"/>
        <v>-</v>
      </c>
      <c r="I48" s="580"/>
      <c r="J48" s="358" t="str">
        <f t="shared" si="26"/>
        <v>-</v>
      </c>
      <c r="K48" s="552"/>
      <c r="L48" s="355" t="str">
        <f t="shared" si="27"/>
        <v>-</v>
      </c>
      <c r="M48" s="552"/>
      <c r="N48" s="358" t="str">
        <f t="shared" si="28"/>
        <v>-</v>
      </c>
      <c r="O48" s="552"/>
      <c r="P48" s="355" t="str">
        <f t="shared" si="29"/>
        <v>-</v>
      </c>
      <c r="Q48" s="559"/>
      <c r="R48" s="358" t="str">
        <f t="shared" si="30"/>
        <v>-</v>
      </c>
      <c r="S48" s="1545"/>
      <c r="T48" s="1546"/>
      <c r="U48" s="1547"/>
    </row>
    <row r="49" spans="2:21" ht="17.45" customHeight="1">
      <c r="B49" s="567"/>
      <c r="C49" s="569"/>
      <c r="D49" s="355" t="str">
        <f t="shared" si="23"/>
        <v>-</v>
      </c>
      <c r="E49" s="572"/>
      <c r="F49" s="355" t="str">
        <f t="shared" si="24"/>
        <v>-</v>
      </c>
      <c r="G49" s="356">
        <f t="shared" si="31"/>
        <v>0</v>
      </c>
      <c r="H49" s="357" t="str">
        <f t="shared" si="25"/>
        <v>-</v>
      </c>
      <c r="I49" s="580"/>
      <c r="J49" s="358" t="str">
        <f t="shared" si="26"/>
        <v>-</v>
      </c>
      <c r="K49" s="552"/>
      <c r="L49" s="355" t="str">
        <f t="shared" si="27"/>
        <v>-</v>
      </c>
      <c r="M49" s="552"/>
      <c r="N49" s="358" t="str">
        <f t="shared" si="28"/>
        <v>-</v>
      </c>
      <c r="O49" s="552"/>
      <c r="P49" s="355" t="str">
        <f t="shared" si="29"/>
        <v>-</v>
      </c>
      <c r="Q49" s="559"/>
      <c r="R49" s="358" t="str">
        <f t="shared" si="30"/>
        <v>-</v>
      </c>
      <c r="S49" s="1545"/>
      <c r="T49" s="1546"/>
      <c r="U49" s="1547"/>
    </row>
    <row r="50" spans="2:21" ht="17.45" customHeight="1">
      <c r="B50" s="567"/>
      <c r="C50" s="569"/>
      <c r="D50" s="355" t="str">
        <f t="shared" si="23"/>
        <v>-</v>
      </c>
      <c r="E50" s="572"/>
      <c r="F50" s="355" t="str">
        <f t="shared" si="24"/>
        <v>-</v>
      </c>
      <c r="G50" s="356">
        <f t="shared" si="31"/>
        <v>0</v>
      </c>
      <c r="H50" s="357" t="str">
        <f t="shared" si="25"/>
        <v>-</v>
      </c>
      <c r="I50" s="580"/>
      <c r="J50" s="358" t="str">
        <f t="shared" si="26"/>
        <v>-</v>
      </c>
      <c r="K50" s="552"/>
      <c r="L50" s="355" t="str">
        <f t="shared" si="27"/>
        <v>-</v>
      </c>
      <c r="M50" s="552"/>
      <c r="N50" s="358" t="str">
        <f t="shared" si="28"/>
        <v>-</v>
      </c>
      <c r="O50" s="552"/>
      <c r="P50" s="355" t="str">
        <f t="shared" si="29"/>
        <v>-</v>
      </c>
      <c r="Q50" s="559"/>
      <c r="R50" s="358" t="str">
        <f t="shared" si="30"/>
        <v>-</v>
      </c>
      <c r="S50" s="1545"/>
      <c r="T50" s="1546"/>
      <c r="U50" s="1547"/>
    </row>
    <row r="51" spans="2:21" ht="17.45" customHeight="1">
      <c r="B51" s="567"/>
      <c r="C51" s="569"/>
      <c r="D51" s="355" t="str">
        <f t="shared" si="23"/>
        <v>-</v>
      </c>
      <c r="E51" s="572"/>
      <c r="F51" s="355" t="str">
        <f t="shared" si="24"/>
        <v>-</v>
      </c>
      <c r="G51" s="356">
        <f t="shared" si="31"/>
        <v>0</v>
      </c>
      <c r="H51" s="357" t="str">
        <f t="shared" si="25"/>
        <v>-</v>
      </c>
      <c r="I51" s="580"/>
      <c r="J51" s="358" t="str">
        <f t="shared" si="26"/>
        <v>-</v>
      </c>
      <c r="K51" s="552"/>
      <c r="L51" s="355" t="str">
        <f t="shared" si="27"/>
        <v>-</v>
      </c>
      <c r="M51" s="552"/>
      <c r="N51" s="358" t="str">
        <f t="shared" si="28"/>
        <v>-</v>
      </c>
      <c r="O51" s="552"/>
      <c r="P51" s="355" t="str">
        <f t="shared" si="29"/>
        <v>-</v>
      </c>
      <c r="Q51" s="559"/>
      <c r="R51" s="358" t="str">
        <f t="shared" si="30"/>
        <v>-</v>
      </c>
      <c r="S51" s="1545"/>
      <c r="T51" s="1546"/>
      <c r="U51" s="1547"/>
    </row>
    <row r="52" spans="2:21" ht="17.45" customHeight="1">
      <c r="B52" s="567"/>
      <c r="C52" s="569"/>
      <c r="D52" s="355" t="str">
        <f t="shared" si="23"/>
        <v>-</v>
      </c>
      <c r="E52" s="572"/>
      <c r="F52" s="355" t="str">
        <f t="shared" si="24"/>
        <v>-</v>
      </c>
      <c r="G52" s="356">
        <f t="shared" si="31"/>
        <v>0</v>
      </c>
      <c r="H52" s="357" t="str">
        <f t="shared" si="25"/>
        <v>-</v>
      </c>
      <c r="I52" s="580"/>
      <c r="J52" s="358" t="str">
        <f t="shared" si="26"/>
        <v>-</v>
      </c>
      <c r="K52" s="552"/>
      <c r="L52" s="355" t="str">
        <f t="shared" si="27"/>
        <v>-</v>
      </c>
      <c r="M52" s="552"/>
      <c r="N52" s="358" t="str">
        <f t="shared" si="28"/>
        <v>-</v>
      </c>
      <c r="O52" s="552"/>
      <c r="P52" s="355" t="str">
        <f t="shared" si="29"/>
        <v>-</v>
      </c>
      <c r="Q52" s="559"/>
      <c r="R52" s="358" t="str">
        <f t="shared" si="30"/>
        <v>-</v>
      </c>
      <c r="S52" s="1545"/>
      <c r="T52" s="1546"/>
      <c r="U52" s="1547"/>
    </row>
    <row r="53" spans="2:21" ht="17.45" customHeight="1">
      <c r="B53" s="567"/>
      <c r="C53" s="569"/>
      <c r="D53" s="355" t="str">
        <f t="shared" si="23"/>
        <v>-</v>
      </c>
      <c r="E53" s="572"/>
      <c r="F53" s="355" t="str">
        <f t="shared" si="24"/>
        <v>-</v>
      </c>
      <c r="G53" s="356">
        <f t="shared" si="31"/>
        <v>0</v>
      </c>
      <c r="H53" s="357" t="str">
        <f t="shared" si="25"/>
        <v>-</v>
      </c>
      <c r="I53" s="580"/>
      <c r="J53" s="358" t="str">
        <f t="shared" si="26"/>
        <v>-</v>
      </c>
      <c r="K53" s="552"/>
      <c r="L53" s="355" t="str">
        <f t="shared" si="27"/>
        <v>-</v>
      </c>
      <c r="M53" s="552"/>
      <c r="N53" s="358" t="str">
        <f t="shared" si="28"/>
        <v>-</v>
      </c>
      <c r="O53" s="552"/>
      <c r="P53" s="355" t="str">
        <f t="shared" si="29"/>
        <v>-</v>
      </c>
      <c r="Q53" s="559"/>
      <c r="R53" s="358" t="str">
        <f t="shared" si="30"/>
        <v>-</v>
      </c>
      <c r="S53" s="1545"/>
      <c r="T53" s="1546"/>
      <c r="U53" s="1547"/>
    </row>
    <row r="54" spans="2:21" ht="17.45" customHeight="1">
      <c r="B54" s="567"/>
      <c r="C54" s="569"/>
      <c r="D54" s="355" t="str">
        <f t="shared" si="23"/>
        <v>-</v>
      </c>
      <c r="E54" s="572"/>
      <c r="F54" s="355" t="str">
        <f t="shared" si="24"/>
        <v>-</v>
      </c>
      <c r="G54" s="356">
        <f t="shared" si="31"/>
        <v>0</v>
      </c>
      <c r="H54" s="357" t="str">
        <f t="shared" si="25"/>
        <v>-</v>
      </c>
      <c r="I54" s="580"/>
      <c r="J54" s="358" t="str">
        <f t="shared" si="26"/>
        <v>-</v>
      </c>
      <c r="K54" s="552"/>
      <c r="L54" s="355" t="str">
        <f t="shared" si="27"/>
        <v>-</v>
      </c>
      <c r="M54" s="552"/>
      <c r="N54" s="358" t="str">
        <f t="shared" si="28"/>
        <v>-</v>
      </c>
      <c r="O54" s="552"/>
      <c r="P54" s="355" t="str">
        <f t="shared" si="29"/>
        <v>-</v>
      </c>
      <c r="Q54" s="559"/>
      <c r="R54" s="358" t="str">
        <f t="shared" si="30"/>
        <v>-</v>
      </c>
      <c r="S54" s="1545"/>
      <c r="T54" s="1546"/>
      <c r="U54" s="1547"/>
    </row>
    <row r="55" spans="2:21" ht="17.45" customHeight="1">
      <c r="B55" s="567"/>
      <c r="C55" s="569"/>
      <c r="D55" s="355" t="str">
        <f t="shared" si="23"/>
        <v>-</v>
      </c>
      <c r="E55" s="572"/>
      <c r="F55" s="355" t="str">
        <f t="shared" si="24"/>
        <v>-</v>
      </c>
      <c r="G55" s="356">
        <f t="shared" si="31"/>
        <v>0</v>
      </c>
      <c r="H55" s="357" t="str">
        <f t="shared" si="25"/>
        <v>-</v>
      </c>
      <c r="I55" s="580"/>
      <c r="J55" s="358" t="str">
        <f t="shared" si="26"/>
        <v>-</v>
      </c>
      <c r="K55" s="552"/>
      <c r="L55" s="355" t="str">
        <f t="shared" si="27"/>
        <v>-</v>
      </c>
      <c r="M55" s="552"/>
      <c r="N55" s="358" t="str">
        <f t="shared" si="28"/>
        <v>-</v>
      </c>
      <c r="O55" s="552"/>
      <c r="P55" s="355" t="str">
        <f t="shared" si="29"/>
        <v>-</v>
      </c>
      <c r="Q55" s="559"/>
      <c r="R55" s="358" t="str">
        <f t="shared" si="30"/>
        <v>-</v>
      </c>
      <c r="S55" s="1545"/>
      <c r="T55" s="1546"/>
      <c r="U55" s="1547"/>
    </row>
    <row r="56" spans="2:21" ht="17.45" customHeight="1">
      <c r="B56" s="587"/>
      <c r="C56" s="584"/>
      <c r="D56" s="355" t="str">
        <f t="shared" si="23"/>
        <v>-</v>
      </c>
      <c r="E56" s="582"/>
      <c r="F56" s="355" t="str">
        <f t="shared" si="24"/>
        <v>-</v>
      </c>
      <c r="G56" s="356">
        <f t="shared" si="31"/>
        <v>0</v>
      </c>
      <c r="H56" s="357" t="str">
        <f t="shared" si="25"/>
        <v>-</v>
      </c>
      <c r="I56" s="580"/>
      <c r="J56" s="358" t="str">
        <f t="shared" si="26"/>
        <v>-</v>
      </c>
      <c r="K56" s="552"/>
      <c r="L56" s="355" t="str">
        <f t="shared" si="27"/>
        <v>-</v>
      </c>
      <c r="M56" s="552"/>
      <c r="N56" s="358" t="str">
        <f t="shared" si="28"/>
        <v>-</v>
      </c>
      <c r="O56" s="552"/>
      <c r="P56" s="355" t="str">
        <f t="shared" si="29"/>
        <v>-</v>
      </c>
      <c r="Q56" s="559"/>
      <c r="R56" s="358" t="str">
        <f t="shared" si="30"/>
        <v>-</v>
      </c>
      <c r="S56" s="1545"/>
      <c r="T56" s="1546"/>
      <c r="U56" s="1547"/>
    </row>
    <row r="57" spans="2:21" ht="17.45" customHeight="1">
      <c r="B57" s="587"/>
      <c r="C57" s="584"/>
      <c r="D57" s="355" t="str">
        <f t="shared" si="23"/>
        <v>-</v>
      </c>
      <c r="E57" s="582"/>
      <c r="F57" s="355" t="str">
        <f t="shared" si="24"/>
        <v>-</v>
      </c>
      <c r="G57" s="356">
        <f t="shared" si="31"/>
        <v>0</v>
      </c>
      <c r="H57" s="357" t="str">
        <f t="shared" si="25"/>
        <v>-</v>
      </c>
      <c r="I57" s="580"/>
      <c r="J57" s="358" t="str">
        <f t="shared" si="26"/>
        <v>-</v>
      </c>
      <c r="K57" s="552"/>
      <c r="L57" s="355" t="str">
        <f t="shared" si="27"/>
        <v>-</v>
      </c>
      <c r="M57" s="552"/>
      <c r="N57" s="358" t="str">
        <f t="shared" si="28"/>
        <v>-</v>
      </c>
      <c r="O57" s="552"/>
      <c r="P57" s="355" t="str">
        <f t="shared" si="29"/>
        <v>-</v>
      </c>
      <c r="Q57" s="559"/>
      <c r="R57" s="358" t="str">
        <f t="shared" si="30"/>
        <v>-</v>
      </c>
      <c r="S57" s="1545"/>
      <c r="T57" s="1546"/>
      <c r="U57" s="1547"/>
    </row>
    <row r="58" spans="2:21" ht="17.45" customHeight="1">
      <c r="B58" s="587"/>
      <c r="C58" s="584"/>
      <c r="D58" s="355" t="str">
        <f t="shared" si="23"/>
        <v>-</v>
      </c>
      <c r="E58" s="582"/>
      <c r="F58" s="355" t="str">
        <f t="shared" si="24"/>
        <v>-</v>
      </c>
      <c r="G58" s="356">
        <f t="shared" si="31"/>
        <v>0</v>
      </c>
      <c r="H58" s="357" t="str">
        <f t="shared" si="25"/>
        <v>-</v>
      </c>
      <c r="I58" s="580"/>
      <c r="J58" s="358" t="str">
        <f t="shared" si="26"/>
        <v>-</v>
      </c>
      <c r="K58" s="552"/>
      <c r="L58" s="355" t="str">
        <f t="shared" si="27"/>
        <v>-</v>
      </c>
      <c r="M58" s="552"/>
      <c r="N58" s="358" t="str">
        <f t="shared" si="28"/>
        <v>-</v>
      </c>
      <c r="O58" s="552"/>
      <c r="P58" s="355" t="str">
        <f t="shared" si="29"/>
        <v>-</v>
      </c>
      <c r="Q58" s="559"/>
      <c r="R58" s="358" t="str">
        <f t="shared" si="30"/>
        <v>-</v>
      </c>
      <c r="S58" s="1545"/>
      <c r="T58" s="1546"/>
      <c r="U58" s="1547"/>
    </row>
    <row r="59" spans="2:21" ht="17.45" customHeight="1">
      <c r="B59" s="587"/>
      <c r="C59" s="584"/>
      <c r="D59" s="355" t="str">
        <f t="shared" si="23"/>
        <v>-</v>
      </c>
      <c r="E59" s="582"/>
      <c r="F59" s="355" t="str">
        <f t="shared" si="24"/>
        <v>-</v>
      </c>
      <c r="G59" s="356">
        <f t="shared" si="31"/>
        <v>0</v>
      </c>
      <c r="H59" s="357" t="str">
        <f t="shared" si="25"/>
        <v>-</v>
      </c>
      <c r="I59" s="580"/>
      <c r="J59" s="358" t="str">
        <f t="shared" si="26"/>
        <v>-</v>
      </c>
      <c r="K59" s="552"/>
      <c r="L59" s="355" t="str">
        <f t="shared" si="27"/>
        <v>-</v>
      </c>
      <c r="M59" s="552"/>
      <c r="N59" s="358" t="str">
        <f t="shared" si="28"/>
        <v>-</v>
      </c>
      <c r="O59" s="552"/>
      <c r="P59" s="355" t="str">
        <f t="shared" si="29"/>
        <v>-</v>
      </c>
      <c r="Q59" s="559"/>
      <c r="R59" s="358" t="str">
        <f t="shared" si="30"/>
        <v>-</v>
      </c>
      <c r="S59" s="1545"/>
      <c r="T59" s="1546"/>
      <c r="U59" s="1547"/>
    </row>
    <row r="60" spans="2:21" ht="17.45" customHeight="1">
      <c r="B60" s="587"/>
      <c r="C60" s="584"/>
      <c r="D60" s="355" t="str">
        <f t="shared" si="23"/>
        <v>-</v>
      </c>
      <c r="E60" s="582"/>
      <c r="F60" s="355" t="str">
        <f t="shared" si="24"/>
        <v>-</v>
      </c>
      <c r="G60" s="356">
        <f t="shared" si="31"/>
        <v>0</v>
      </c>
      <c r="H60" s="357" t="str">
        <f t="shared" si="25"/>
        <v>-</v>
      </c>
      <c r="I60" s="580"/>
      <c r="J60" s="358" t="str">
        <f t="shared" si="26"/>
        <v>-</v>
      </c>
      <c r="K60" s="552"/>
      <c r="L60" s="355" t="str">
        <f t="shared" si="27"/>
        <v>-</v>
      </c>
      <c r="M60" s="552"/>
      <c r="N60" s="358" t="str">
        <f t="shared" si="28"/>
        <v>-</v>
      </c>
      <c r="O60" s="552"/>
      <c r="P60" s="355" t="str">
        <f t="shared" si="29"/>
        <v>-</v>
      </c>
      <c r="Q60" s="559"/>
      <c r="R60" s="358" t="str">
        <f t="shared" si="30"/>
        <v>-</v>
      </c>
      <c r="S60" s="1545"/>
      <c r="T60" s="1546"/>
      <c r="U60" s="1547"/>
    </row>
    <row r="61" spans="2:21" ht="17.45" customHeight="1">
      <c r="B61" s="587"/>
      <c r="C61" s="584"/>
      <c r="D61" s="355" t="str">
        <f t="shared" si="23"/>
        <v>-</v>
      </c>
      <c r="E61" s="582"/>
      <c r="F61" s="355" t="str">
        <f t="shared" si="24"/>
        <v>-</v>
      </c>
      <c r="G61" s="356">
        <f t="shared" si="31"/>
        <v>0</v>
      </c>
      <c r="H61" s="357" t="str">
        <f t="shared" si="25"/>
        <v>-</v>
      </c>
      <c r="I61" s="580"/>
      <c r="J61" s="358" t="str">
        <f t="shared" si="26"/>
        <v>-</v>
      </c>
      <c r="K61" s="552"/>
      <c r="L61" s="355" t="str">
        <f t="shared" si="27"/>
        <v>-</v>
      </c>
      <c r="M61" s="552"/>
      <c r="N61" s="358" t="str">
        <f t="shared" si="28"/>
        <v>-</v>
      </c>
      <c r="O61" s="552"/>
      <c r="P61" s="355" t="str">
        <f t="shared" si="29"/>
        <v>-</v>
      </c>
      <c r="Q61" s="559"/>
      <c r="R61" s="358" t="str">
        <f t="shared" si="30"/>
        <v>-</v>
      </c>
      <c r="S61" s="1545"/>
      <c r="T61" s="1546"/>
      <c r="U61" s="1547"/>
    </row>
    <row r="62" spans="2:21" ht="17.45" customHeight="1">
      <c r="B62" s="587"/>
      <c r="C62" s="584"/>
      <c r="D62" s="355" t="str">
        <f t="shared" si="23"/>
        <v>-</v>
      </c>
      <c r="E62" s="582"/>
      <c r="F62" s="355" t="str">
        <f t="shared" si="24"/>
        <v>-</v>
      </c>
      <c r="G62" s="356">
        <f t="shared" si="31"/>
        <v>0</v>
      </c>
      <c r="H62" s="357" t="str">
        <f t="shared" si="25"/>
        <v>-</v>
      </c>
      <c r="I62" s="580"/>
      <c r="J62" s="358" t="str">
        <f t="shared" si="26"/>
        <v>-</v>
      </c>
      <c r="K62" s="552"/>
      <c r="L62" s="355" t="str">
        <f t="shared" si="27"/>
        <v>-</v>
      </c>
      <c r="M62" s="552"/>
      <c r="N62" s="358" t="str">
        <f t="shared" si="28"/>
        <v>-</v>
      </c>
      <c r="O62" s="552"/>
      <c r="P62" s="355" t="str">
        <f t="shared" si="29"/>
        <v>-</v>
      </c>
      <c r="Q62" s="559"/>
      <c r="R62" s="358" t="str">
        <f t="shared" si="30"/>
        <v>-</v>
      </c>
      <c r="S62" s="1545"/>
      <c r="T62" s="1546"/>
      <c r="U62" s="1547"/>
    </row>
    <row r="63" spans="2:21" ht="17.45" customHeight="1">
      <c r="B63" s="587"/>
      <c r="C63" s="584"/>
      <c r="D63" s="355" t="str">
        <f t="shared" si="23"/>
        <v>-</v>
      </c>
      <c r="E63" s="582"/>
      <c r="F63" s="355" t="str">
        <f t="shared" si="24"/>
        <v>-</v>
      </c>
      <c r="G63" s="356">
        <f t="shared" si="31"/>
        <v>0</v>
      </c>
      <c r="H63" s="357" t="str">
        <f t="shared" si="25"/>
        <v>-</v>
      </c>
      <c r="I63" s="580"/>
      <c r="J63" s="358" t="str">
        <f t="shared" si="26"/>
        <v>-</v>
      </c>
      <c r="K63" s="552"/>
      <c r="L63" s="355" t="str">
        <f t="shared" si="27"/>
        <v>-</v>
      </c>
      <c r="M63" s="552"/>
      <c r="N63" s="358" t="str">
        <f t="shared" si="28"/>
        <v>-</v>
      </c>
      <c r="O63" s="552"/>
      <c r="P63" s="355" t="str">
        <f t="shared" si="29"/>
        <v>-</v>
      </c>
      <c r="Q63" s="559"/>
      <c r="R63" s="358" t="str">
        <f t="shared" si="30"/>
        <v>-</v>
      </c>
      <c r="S63" s="1545"/>
      <c r="T63" s="1546"/>
      <c r="U63" s="1547"/>
    </row>
    <row r="64" spans="2:21" ht="17.45" customHeight="1">
      <c r="B64" s="587"/>
      <c r="C64" s="584"/>
      <c r="D64" s="355" t="str">
        <f t="shared" si="23"/>
        <v>-</v>
      </c>
      <c r="E64" s="582"/>
      <c r="F64" s="355" t="str">
        <f t="shared" si="24"/>
        <v>-</v>
      </c>
      <c r="G64" s="356">
        <f t="shared" si="31"/>
        <v>0</v>
      </c>
      <c r="H64" s="357" t="str">
        <f t="shared" si="25"/>
        <v>-</v>
      </c>
      <c r="I64" s="580"/>
      <c r="J64" s="358" t="str">
        <f t="shared" si="26"/>
        <v>-</v>
      </c>
      <c r="K64" s="552"/>
      <c r="L64" s="355" t="str">
        <f t="shared" si="27"/>
        <v>-</v>
      </c>
      <c r="M64" s="552"/>
      <c r="N64" s="358" t="str">
        <f t="shared" si="28"/>
        <v>-</v>
      </c>
      <c r="O64" s="552"/>
      <c r="P64" s="355" t="str">
        <f t="shared" si="29"/>
        <v>-</v>
      </c>
      <c r="Q64" s="559"/>
      <c r="R64" s="358" t="str">
        <f t="shared" si="30"/>
        <v>-</v>
      </c>
      <c r="S64" s="1545"/>
      <c r="T64" s="1546"/>
      <c r="U64" s="1547"/>
    </row>
    <row r="65" spans="2:21" ht="17.45" customHeight="1">
      <c r="B65" s="587"/>
      <c r="C65" s="584"/>
      <c r="D65" s="355" t="str">
        <f t="shared" si="23"/>
        <v>-</v>
      </c>
      <c r="E65" s="582"/>
      <c r="F65" s="355" t="str">
        <f t="shared" si="24"/>
        <v>-</v>
      </c>
      <c r="G65" s="356">
        <f t="shared" si="31"/>
        <v>0</v>
      </c>
      <c r="H65" s="357" t="str">
        <f t="shared" si="25"/>
        <v>-</v>
      </c>
      <c r="I65" s="580"/>
      <c r="J65" s="358" t="str">
        <f t="shared" si="26"/>
        <v>-</v>
      </c>
      <c r="K65" s="552"/>
      <c r="L65" s="355" t="str">
        <f t="shared" si="27"/>
        <v>-</v>
      </c>
      <c r="M65" s="552"/>
      <c r="N65" s="358" t="str">
        <f t="shared" si="28"/>
        <v>-</v>
      </c>
      <c r="O65" s="552"/>
      <c r="P65" s="355" t="str">
        <f t="shared" si="29"/>
        <v>-</v>
      </c>
      <c r="Q65" s="559"/>
      <c r="R65" s="358" t="str">
        <f t="shared" si="30"/>
        <v>-</v>
      </c>
      <c r="S65" s="1545"/>
      <c r="T65" s="1546"/>
      <c r="U65" s="1547"/>
    </row>
    <row r="66" spans="2:21" ht="17.45" customHeight="1">
      <c r="B66" s="587"/>
      <c r="C66" s="584"/>
      <c r="D66" s="355" t="str">
        <f t="shared" si="23"/>
        <v>-</v>
      </c>
      <c r="E66" s="582"/>
      <c r="F66" s="355" t="str">
        <f t="shared" si="24"/>
        <v>-</v>
      </c>
      <c r="G66" s="356">
        <f t="shared" si="31"/>
        <v>0</v>
      </c>
      <c r="H66" s="357" t="str">
        <f t="shared" si="25"/>
        <v>-</v>
      </c>
      <c r="I66" s="580"/>
      <c r="J66" s="358" t="str">
        <f t="shared" si="26"/>
        <v>-</v>
      </c>
      <c r="K66" s="552"/>
      <c r="L66" s="355" t="str">
        <f t="shared" si="27"/>
        <v>-</v>
      </c>
      <c r="M66" s="552"/>
      <c r="N66" s="358" t="str">
        <f t="shared" si="28"/>
        <v>-</v>
      </c>
      <c r="O66" s="552"/>
      <c r="P66" s="355" t="str">
        <f t="shared" si="29"/>
        <v>-</v>
      </c>
      <c r="Q66" s="559"/>
      <c r="R66" s="358" t="str">
        <f t="shared" si="30"/>
        <v>-</v>
      </c>
      <c r="S66" s="577"/>
      <c r="T66" s="578"/>
      <c r="U66" s="579"/>
    </row>
    <row r="67" spans="2:21" ht="17.45" customHeight="1">
      <c r="B67" s="587"/>
      <c r="C67" s="584"/>
      <c r="D67" s="355" t="str">
        <f t="shared" si="23"/>
        <v>-</v>
      </c>
      <c r="E67" s="582"/>
      <c r="F67" s="355" t="str">
        <f t="shared" si="24"/>
        <v>-</v>
      </c>
      <c r="G67" s="356">
        <f t="shared" si="31"/>
        <v>0</v>
      </c>
      <c r="H67" s="357" t="str">
        <f t="shared" si="25"/>
        <v>-</v>
      </c>
      <c r="I67" s="580"/>
      <c r="J67" s="358" t="str">
        <f t="shared" si="26"/>
        <v>-</v>
      </c>
      <c r="K67" s="552"/>
      <c r="L67" s="355" t="str">
        <f t="shared" si="27"/>
        <v>-</v>
      </c>
      <c r="M67" s="552"/>
      <c r="N67" s="358" t="str">
        <f t="shared" si="28"/>
        <v>-</v>
      </c>
      <c r="O67" s="552"/>
      <c r="P67" s="355" t="str">
        <f t="shared" si="29"/>
        <v>-</v>
      </c>
      <c r="Q67" s="559"/>
      <c r="R67" s="358" t="str">
        <f t="shared" si="30"/>
        <v>-</v>
      </c>
      <c r="S67" s="577"/>
      <c r="T67" s="578"/>
      <c r="U67" s="579"/>
    </row>
    <row r="68" spans="2:21" ht="17.45" customHeight="1">
      <c r="B68" s="587"/>
      <c r="C68" s="584"/>
      <c r="D68" s="355" t="str">
        <f t="shared" si="23"/>
        <v>-</v>
      </c>
      <c r="E68" s="582"/>
      <c r="F68" s="355" t="str">
        <f t="shared" si="24"/>
        <v>-</v>
      </c>
      <c r="G68" s="356">
        <f t="shared" si="31"/>
        <v>0</v>
      </c>
      <c r="H68" s="357" t="str">
        <f t="shared" si="25"/>
        <v>-</v>
      </c>
      <c r="I68" s="580"/>
      <c r="J68" s="358" t="str">
        <f t="shared" si="26"/>
        <v>-</v>
      </c>
      <c r="K68" s="552"/>
      <c r="L68" s="355" t="str">
        <f t="shared" si="27"/>
        <v>-</v>
      </c>
      <c r="M68" s="552"/>
      <c r="N68" s="358" t="str">
        <f t="shared" si="28"/>
        <v>-</v>
      </c>
      <c r="O68" s="552"/>
      <c r="P68" s="355" t="str">
        <f t="shared" si="29"/>
        <v>-</v>
      </c>
      <c r="Q68" s="559"/>
      <c r="R68" s="358" t="str">
        <f t="shared" si="30"/>
        <v>-</v>
      </c>
      <c r="S68" s="577"/>
      <c r="T68" s="578"/>
      <c r="U68" s="579"/>
    </row>
    <row r="69" spans="2:21" ht="17.45" customHeight="1">
      <c r="B69" s="587"/>
      <c r="C69" s="584"/>
      <c r="D69" s="355" t="str">
        <f t="shared" si="23"/>
        <v>-</v>
      </c>
      <c r="E69" s="582"/>
      <c r="F69" s="355" t="str">
        <f t="shared" si="24"/>
        <v>-</v>
      </c>
      <c r="G69" s="356">
        <f t="shared" si="31"/>
        <v>0</v>
      </c>
      <c r="H69" s="357" t="str">
        <f t="shared" si="25"/>
        <v>-</v>
      </c>
      <c r="I69" s="580"/>
      <c r="J69" s="358" t="str">
        <f t="shared" si="26"/>
        <v>-</v>
      </c>
      <c r="K69" s="552"/>
      <c r="L69" s="355" t="str">
        <f t="shared" si="27"/>
        <v>-</v>
      </c>
      <c r="M69" s="552"/>
      <c r="N69" s="358" t="str">
        <f t="shared" si="28"/>
        <v>-</v>
      </c>
      <c r="O69" s="552"/>
      <c r="P69" s="355" t="str">
        <f t="shared" si="29"/>
        <v>-</v>
      </c>
      <c r="Q69" s="559"/>
      <c r="R69" s="358" t="str">
        <f t="shared" si="30"/>
        <v>-</v>
      </c>
      <c r="S69" s="577"/>
      <c r="T69" s="578"/>
      <c r="U69" s="579"/>
    </row>
    <row r="70" spans="2:21" ht="17.45" customHeight="1">
      <c r="B70" s="587"/>
      <c r="C70" s="584"/>
      <c r="D70" s="355" t="str">
        <f t="shared" si="23"/>
        <v>-</v>
      </c>
      <c r="E70" s="582"/>
      <c r="F70" s="355" t="str">
        <f t="shared" si="24"/>
        <v>-</v>
      </c>
      <c r="G70" s="356">
        <f t="shared" si="31"/>
        <v>0</v>
      </c>
      <c r="H70" s="357" t="str">
        <f t="shared" si="25"/>
        <v>-</v>
      </c>
      <c r="I70" s="580"/>
      <c r="J70" s="358" t="str">
        <f t="shared" si="26"/>
        <v>-</v>
      </c>
      <c r="K70" s="552"/>
      <c r="L70" s="355" t="str">
        <f t="shared" si="27"/>
        <v>-</v>
      </c>
      <c r="M70" s="552"/>
      <c r="N70" s="358" t="str">
        <f t="shared" si="28"/>
        <v>-</v>
      </c>
      <c r="O70" s="552"/>
      <c r="P70" s="355" t="str">
        <f t="shared" si="29"/>
        <v>-</v>
      </c>
      <c r="Q70" s="559"/>
      <c r="R70" s="358" t="str">
        <f t="shared" si="30"/>
        <v>-</v>
      </c>
      <c r="S70" s="577"/>
      <c r="T70" s="578"/>
      <c r="U70" s="579"/>
    </row>
    <row r="71" spans="2:21" ht="17.45" customHeight="1">
      <c r="B71" s="587"/>
      <c r="C71" s="584"/>
      <c r="D71" s="355" t="str">
        <f t="shared" si="23"/>
        <v>-</v>
      </c>
      <c r="E71" s="582"/>
      <c r="F71" s="355" t="str">
        <f t="shared" si="24"/>
        <v>-</v>
      </c>
      <c r="G71" s="356">
        <f t="shared" si="31"/>
        <v>0</v>
      </c>
      <c r="H71" s="357" t="str">
        <f t="shared" si="25"/>
        <v>-</v>
      </c>
      <c r="I71" s="580"/>
      <c r="J71" s="358" t="str">
        <f t="shared" si="26"/>
        <v>-</v>
      </c>
      <c r="K71" s="552"/>
      <c r="L71" s="355" t="str">
        <f t="shared" si="27"/>
        <v>-</v>
      </c>
      <c r="M71" s="552"/>
      <c r="N71" s="358" t="str">
        <f t="shared" si="28"/>
        <v>-</v>
      </c>
      <c r="O71" s="552"/>
      <c r="P71" s="355" t="str">
        <f t="shared" si="29"/>
        <v>-</v>
      </c>
      <c r="Q71" s="559"/>
      <c r="R71" s="358" t="str">
        <f t="shared" si="30"/>
        <v>-</v>
      </c>
      <c r="S71" s="1545"/>
      <c r="T71" s="1546"/>
      <c r="U71" s="1547"/>
    </row>
    <row r="72" spans="2:21" ht="17.45" customHeight="1">
      <c r="B72" s="587"/>
      <c r="C72" s="584"/>
      <c r="D72" s="355" t="str">
        <f t="shared" si="23"/>
        <v>-</v>
      </c>
      <c r="E72" s="582"/>
      <c r="F72" s="355" t="str">
        <f t="shared" si="24"/>
        <v>-</v>
      </c>
      <c r="G72" s="356">
        <f t="shared" si="31"/>
        <v>0</v>
      </c>
      <c r="H72" s="357" t="str">
        <f t="shared" si="25"/>
        <v>-</v>
      </c>
      <c r="I72" s="580"/>
      <c r="J72" s="358" t="str">
        <f t="shared" si="26"/>
        <v>-</v>
      </c>
      <c r="K72" s="552"/>
      <c r="L72" s="355" t="str">
        <f t="shared" si="27"/>
        <v>-</v>
      </c>
      <c r="M72" s="552"/>
      <c r="N72" s="358" t="str">
        <f t="shared" si="28"/>
        <v>-</v>
      </c>
      <c r="O72" s="552"/>
      <c r="P72" s="355" t="str">
        <f t="shared" si="29"/>
        <v>-</v>
      </c>
      <c r="Q72" s="559"/>
      <c r="R72" s="358" t="str">
        <f t="shared" si="30"/>
        <v>-</v>
      </c>
      <c r="S72" s="1545"/>
      <c r="T72" s="1546"/>
      <c r="U72" s="1547"/>
    </row>
    <row r="73" spans="2:21" ht="17.45" customHeight="1">
      <c r="B73" s="399" t="s">
        <v>104</v>
      </c>
      <c r="C73" s="584"/>
      <c r="D73" s="355" t="str">
        <f t="shared" si="23"/>
        <v>-</v>
      </c>
      <c r="E73" s="582"/>
      <c r="F73" s="355" t="str">
        <f t="shared" si="24"/>
        <v>-</v>
      </c>
      <c r="G73" s="356">
        <f t="shared" si="31"/>
        <v>0</v>
      </c>
      <c r="H73" s="357" t="str">
        <f t="shared" si="25"/>
        <v>-</v>
      </c>
      <c r="I73" s="580"/>
      <c r="J73" s="358" t="str">
        <f t="shared" si="26"/>
        <v>-</v>
      </c>
      <c r="K73" s="552"/>
      <c r="L73" s="355" t="str">
        <f t="shared" si="27"/>
        <v>-</v>
      </c>
      <c r="M73" s="552"/>
      <c r="N73" s="358" t="str">
        <f t="shared" si="28"/>
        <v>-</v>
      </c>
      <c r="O73" s="552"/>
      <c r="P73" s="355" t="str">
        <f t="shared" si="29"/>
        <v>-</v>
      </c>
      <c r="Q73" s="559"/>
      <c r="R73" s="358" t="str">
        <f t="shared" si="30"/>
        <v>-</v>
      </c>
      <c r="S73" s="1545"/>
      <c r="T73" s="1546"/>
      <c r="U73" s="1547"/>
    </row>
    <row r="74" spans="2:21" ht="17.45" customHeight="1">
      <c r="B74" s="399" t="s">
        <v>29</v>
      </c>
      <c r="C74" s="585"/>
      <c r="D74" s="359" t="str">
        <f t="shared" si="23"/>
        <v>-</v>
      </c>
      <c r="E74" s="583"/>
      <c r="F74" s="359" t="str">
        <f t="shared" si="24"/>
        <v>-</v>
      </c>
      <c r="G74" s="356">
        <f t="shared" si="31"/>
        <v>0</v>
      </c>
      <c r="H74" s="360" t="str">
        <f t="shared" si="25"/>
        <v>-</v>
      </c>
      <c r="I74" s="581"/>
      <c r="J74" s="361" t="str">
        <f t="shared" si="26"/>
        <v>-</v>
      </c>
      <c r="K74" s="565"/>
      <c r="L74" s="359" t="str">
        <f t="shared" si="27"/>
        <v>-</v>
      </c>
      <c r="M74" s="565"/>
      <c r="N74" s="361" t="str">
        <f t="shared" si="28"/>
        <v>-</v>
      </c>
      <c r="O74" s="565"/>
      <c r="P74" s="359" t="str">
        <f t="shared" si="29"/>
        <v>-</v>
      </c>
      <c r="Q74" s="563"/>
      <c r="R74" s="361" t="str">
        <f t="shared" si="30"/>
        <v>-</v>
      </c>
      <c r="S74" s="1548"/>
      <c r="T74" s="1549"/>
      <c r="U74" s="1550"/>
    </row>
    <row r="75" spans="2:21" ht="17.45" customHeight="1" thickBot="1">
      <c r="B75" s="362" t="s">
        <v>201</v>
      </c>
      <c r="C75" s="415">
        <f>SUM(C43:C74)</f>
        <v>0</v>
      </c>
      <c r="D75" s="364" t="str">
        <f t="shared" si="23"/>
        <v>-</v>
      </c>
      <c r="E75" s="416">
        <f>SUM(E43:E74)</f>
        <v>0</v>
      </c>
      <c r="F75" s="364" t="str">
        <f t="shared" si="24"/>
        <v>-</v>
      </c>
      <c r="G75" s="365">
        <f t="shared" si="31"/>
        <v>0</v>
      </c>
      <c r="H75" s="366" t="str">
        <f t="shared" si="25"/>
        <v>-</v>
      </c>
      <c r="I75" s="417">
        <f>SUM(I43:I74)</f>
        <v>0</v>
      </c>
      <c r="J75" s="368" t="str">
        <f t="shared" si="26"/>
        <v>-</v>
      </c>
      <c r="K75" s="415">
        <f>SUM(K43:K74)</f>
        <v>0</v>
      </c>
      <c r="L75" s="364" t="str">
        <f t="shared" si="27"/>
        <v>-</v>
      </c>
      <c r="M75" s="415">
        <f>SUM(M43:M74)</f>
        <v>0</v>
      </c>
      <c r="N75" s="368" t="str">
        <f t="shared" si="28"/>
        <v>-</v>
      </c>
      <c r="O75" s="415">
        <f>SUM(O43:O74)</f>
        <v>0</v>
      </c>
      <c r="P75" s="364" t="str">
        <f t="shared" si="29"/>
        <v>-</v>
      </c>
      <c r="Q75" s="415">
        <f>SUM(Q43:Q74)</f>
        <v>0</v>
      </c>
      <c r="R75" s="368" t="str">
        <f t="shared" si="30"/>
        <v>-</v>
      </c>
      <c r="S75" s="418"/>
      <c r="T75" s="418"/>
      <c r="U75" s="419"/>
    </row>
    <row r="76" spans="2:21" ht="11.25" customHeight="1"/>
    <row r="77" spans="2:21" ht="13.5" hidden="1" customHeight="1">
      <c r="B77" s="403" t="s">
        <v>104</v>
      </c>
      <c r="C77" s="343" t="s">
        <v>331</v>
      </c>
      <c r="D77" s="421"/>
      <c r="E77" s="343" t="s">
        <v>333</v>
      </c>
      <c r="F77" s="421"/>
      <c r="G77" s="345" t="s">
        <v>355</v>
      </c>
      <c r="H77" s="421"/>
      <c r="I77" s="347" t="s">
        <v>336</v>
      </c>
      <c r="J77" s="421"/>
      <c r="K77" s="422" t="s">
        <v>337</v>
      </c>
      <c r="L77" s="421"/>
      <c r="M77" s="350" t="s">
        <v>338</v>
      </c>
      <c r="N77" s="421"/>
      <c r="O77" s="350" t="s">
        <v>339</v>
      </c>
      <c r="P77" s="421"/>
      <c r="Q77" s="350" t="s">
        <v>340</v>
      </c>
      <c r="R77" s="1551" t="s">
        <v>356</v>
      </c>
      <c r="S77" s="1552"/>
      <c r="T77" s="1552"/>
      <c r="U77" s="1552"/>
    </row>
    <row r="78" spans="2:21" ht="13.5" hidden="1" customHeight="1">
      <c r="B78" s="404"/>
      <c r="C78" s="423"/>
      <c r="D78" s="424"/>
      <c r="E78" s="425"/>
      <c r="F78" s="424"/>
      <c r="G78" s="426">
        <f>SUM(C78:E78)/3</f>
        <v>0</v>
      </c>
      <c r="H78" s="424"/>
      <c r="I78" s="423"/>
      <c r="J78" s="424"/>
      <c r="K78" s="423"/>
      <c r="L78" s="424"/>
      <c r="M78" s="423"/>
      <c r="N78" s="424"/>
      <c r="O78" s="423"/>
      <c r="P78" s="424"/>
      <c r="Q78" s="423"/>
      <c r="R78" s="1553"/>
      <c r="S78" s="1554"/>
      <c r="T78" s="1554"/>
      <c r="U78" s="1554"/>
    </row>
    <row r="79" spans="2:21" ht="13.5" hidden="1" customHeight="1">
      <c r="B79" s="427"/>
      <c r="C79" s="428"/>
      <c r="D79" s="429"/>
      <c r="E79" s="430"/>
      <c r="F79" s="429"/>
      <c r="G79" s="431">
        <f>SUM(C79:E79)/3</f>
        <v>0</v>
      </c>
      <c r="H79" s="429"/>
      <c r="I79" s="428"/>
      <c r="J79" s="429"/>
      <c r="K79" s="428"/>
      <c r="L79" s="429"/>
      <c r="M79" s="428"/>
      <c r="N79" s="429"/>
      <c r="O79" s="428"/>
      <c r="P79" s="429"/>
      <c r="Q79" s="428"/>
      <c r="R79" s="429"/>
      <c r="S79" s="432"/>
      <c r="T79" s="432"/>
      <c r="U79" s="433"/>
    </row>
    <row r="80" spans="2:21" ht="13.5" hidden="1" customHeight="1" thickBot="1">
      <c r="B80" s="406"/>
      <c r="C80" s="434"/>
      <c r="D80" s="435"/>
      <c r="E80" s="436"/>
      <c r="F80" s="435"/>
      <c r="G80" s="437">
        <f>SUM(C80:E80)/3</f>
        <v>0</v>
      </c>
      <c r="H80" s="435"/>
      <c r="I80" s="434"/>
      <c r="J80" s="435"/>
      <c r="K80" s="434"/>
      <c r="L80" s="435"/>
      <c r="M80" s="434"/>
      <c r="N80" s="435"/>
      <c r="O80" s="434"/>
      <c r="P80" s="435"/>
      <c r="Q80" s="434"/>
      <c r="R80" s="1555"/>
      <c r="S80" s="1556"/>
      <c r="T80" s="1556"/>
      <c r="U80" s="1556"/>
    </row>
    <row r="81" ht="11.25" customHeight="1"/>
    <row r="82" ht="11.25" customHeight="1"/>
    <row r="83" ht="11.25" customHeight="1"/>
    <row r="84" ht="11.25" customHeight="1"/>
    <row r="85" ht="11.25" customHeight="1"/>
    <row r="86" ht="11.25" customHeight="1"/>
    <row r="87" ht="11.25" customHeight="1"/>
    <row r="88" ht="11.25" customHeight="1"/>
    <row r="89" ht="11.25" customHeight="1"/>
    <row r="90" ht="11.25" customHeight="1"/>
    <row r="91" ht="11.25" customHeight="1"/>
    <row r="92" ht="11.25" customHeight="1"/>
    <row r="93" ht="11.25" customHeight="1"/>
    <row r="94" ht="11.25" customHeight="1"/>
    <row r="95" ht="11.25" customHeight="1"/>
    <row r="96" ht="11.25" customHeight="1"/>
    <row r="97" ht="11.25" customHeight="1"/>
    <row r="98" ht="11.25" customHeight="1"/>
    <row r="99" ht="11.25" customHeight="1"/>
    <row r="100" ht="11.25" customHeight="1"/>
    <row r="101" ht="11.25" customHeight="1"/>
    <row r="102" ht="11.25" customHeight="1"/>
    <row r="103" ht="11.25" customHeight="1"/>
    <row r="104" ht="11.25" customHeight="1"/>
    <row r="105" ht="11.25" customHeight="1"/>
    <row r="106" ht="11.25" customHeight="1"/>
    <row r="107" ht="11.25" customHeight="1"/>
    <row r="108" ht="11.25" customHeight="1"/>
    <row r="109" ht="11.25" customHeight="1"/>
    <row r="110" ht="11.25" customHeight="1"/>
    <row r="111" ht="11.25" customHeight="1"/>
    <row r="112" ht="11.25" customHeight="1"/>
    <row r="113" ht="11.25" customHeight="1"/>
    <row r="114" ht="11.25" customHeight="1"/>
    <row r="115" ht="11.25" customHeight="1"/>
    <row r="116" ht="11.25" customHeight="1"/>
    <row r="117" ht="11.25" customHeight="1"/>
    <row r="118" ht="11.25" customHeight="1"/>
    <row r="119" ht="11.25" customHeight="1"/>
    <row r="120" ht="11.25" customHeight="1"/>
    <row r="121" ht="11.25" customHeight="1"/>
    <row r="122" ht="11.25" customHeight="1"/>
    <row r="123" ht="11.25" customHeight="1"/>
    <row r="124" ht="11.25" customHeight="1"/>
    <row r="125" ht="11.25" customHeight="1"/>
    <row r="126" ht="11.25" customHeight="1"/>
    <row r="127" ht="11.25" customHeight="1"/>
    <row r="128" ht="11.25" customHeight="1"/>
    <row r="129" ht="11.25" customHeight="1"/>
    <row r="130" ht="11.25" customHeight="1"/>
    <row r="131" ht="11.25" customHeight="1"/>
    <row r="132" ht="11.25" customHeight="1"/>
    <row r="133" ht="11.25" customHeight="1"/>
  </sheetData>
  <sheetProtection sheet="1" formatCells="0" formatColumns="0" formatRows="0"/>
  <mergeCells count="65">
    <mergeCell ref="S15:U15"/>
    <mergeCell ref="S2:U2"/>
    <mergeCell ref="S3:U3"/>
    <mergeCell ref="S4:U4"/>
    <mergeCell ref="S5:U5"/>
    <mergeCell ref="S6:U6"/>
    <mergeCell ref="S7:U7"/>
    <mergeCell ref="S8:U8"/>
    <mergeCell ref="S9:U9"/>
    <mergeCell ref="S10:U10"/>
    <mergeCell ref="S11:U11"/>
    <mergeCell ref="S14:U14"/>
    <mergeCell ref="S28:U28"/>
    <mergeCell ref="S16:U16"/>
    <mergeCell ref="S17:U17"/>
    <mergeCell ref="S19:U19"/>
    <mergeCell ref="S20:U20"/>
    <mergeCell ref="S21:U21"/>
    <mergeCell ref="S22:U22"/>
    <mergeCell ref="S23:U23"/>
    <mergeCell ref="S24:U24"/>
    <mergeCell ref="S25:U25"/>
    <mergeCell ref="S26:U26"/>
    <mergeCell ref="S27:U27"/>
    <mergeCell ref="S42:U42"/>
    <mergeCell ref="S29:U29"/>
    <mergeCell ref="S32:U32"/>
    <mergeCell ref="S33:U33"/>
    <mergeCell ref="S34:U34"/>
    <mergeCell ref="S35:U35"/>
    <mergeCell ref="S36:U36"/>
    <mergeCell ref="S37:U37"/>
    <mergeCell ref="S38:U38"/>
    <mergeCell ref="S39:U39"/>
    <mergeCell ref="S40:U40"/>
    <mergeCell ref="S41:U41"/>
    <mergeCell ref="S55:U55"/>
    <mergeCell ref="S44:U44"/>
    <mergeCell ref="S45:U45"/>
    <mergeCell ref="S46:U46"/>
    <mergeCell ref="S47:U47"/>
    <mergeCell ref="S48:U48"/>
    <mergeCell ref="S49:U49"/>
    <mergeCell ref="S50:U50"/>
    <mergeCell ref="S51:U51"/>
    <mergeCell ref="S52:U52"/>
    <mergeCell ref="S53:U53"/>
    <mergeCell ref="S54:U54"/>
    <mergeCell ref="S72:U72"/>
    <mergeCell ref="S56:U56"/>
    <mergeCell ref="S57:U57"/>
    <mergeCell ref="S58:U58"/>
    <mergeCell ref="S59:U59"/>
    <mergeCell ref="S60:U60"/>
    <mergeCell ref="S61:U61"/>
    <mergeCell ref="S62:U62"/>
    <mergeCell ref="S63:U63"/>
    <mergeCell ref="S64:U64"/>
    <mergeCell ref="S65:U65"/>
    <mergeCell ref="S71:U71"/>
    <mergeCell ref="S73:U73"/>
    <mergeCell ref="S74:U74"/>
    <mergeCell ref="R77:U77"/>
    <mergeCell ref="R78:U78"/>
    <mergeCell ref="R80:U80"/>
  </mergeCells>
  <phoneticPr fontId="4"/>
  <printOptions horizontalCentered="1"/>
  <pageMargins left="0.19685039370078741" right="0.19685039370078741" top="0.62992125984251968" bottom="0.19685039370078741" header="0.39370078740157483" footer="0.19685039370078741"/>
  <pageSetup paperSize="8" scale="105" fitToHeight="0" orientation="landscape" r:id="rId1"/>
  <headerFooter>
    <oddHeader xml:space="preserve">&amp;C&amp;16〔計画計数根拠　：　売上高・原価・販管費他〕
</oddHeader>
  </headerFooter>
  <rowBreaks count="1" manualBreakCount="1">
    <brk id="30" min="1" max="20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2DD12B-0107-4465-BF8C-0DE41736EC4B}">
  <sheetPr>
    <tabColor rgb="FFFF0000"/>
  </sheetPr>
  <dimension ref="B1:U133"/>
  <sheetViews>
    <sheetView showGridLines="0" zoomScale="76" zoomScaleNormal="76" workbookViewId="0">
      <selection activeCell="S24" sqref="S24:U24"/>
    </sheetView>
  </sheetViews>
  <sheetFormatPr defaultColWidth="9" defaultRowHeight="11.25"/>
  <cols>
    <col min="1" max="1" width="2.75" style="341" customWidth="1"/>
    <col min="2" max="2" width="13.5" style="341" customWidth="1"/>
    <col min="3" max="3" width="10" style="341" customWidth="1"/>
    <col min="4" max="4" width="5" style="420" customWidth="1"/>
    <col min="5" max="5" width="10" style="341" customWidth="1"/>
    <col min="6" max="6" width="5" style="420" customWidth="1"/>
    <col min="7" max="7" width="10" style="341" customWidth="1"/>
    <col min="8" max="8" width="5" style="420" customWidth="1"/>
    <col min="9" max="9" width="10" style="341" customWidth="1"/>
    <col min="10" max="10" width="5" style="420" customWidth="1"/>
    <col min="11" max="11" width="10" style="341" customWidth="1"/>
    <col min="12" max="12" width="5" style="420" customWidth="1"/>
    <col min="13" max="13" width="10" style="341" customWidth="1"/>
    <col min="14" max="14" width="5" style="420" customWidth="1"/>
    <col min="15" max="15" width="10" style="341" customWidth="1"/>
    <col min="16" max="16" width="5" style="420" customWidth="1"/>
    <col min="17" max="17" width="10" style="341" customWidth="1"/>
    <col min="18" max="18" width="5" style="420" customWidth="1"/>
    <col min="19" max="19" width="55.875" style="341" customWidth="1"/>
    <col min="20" max="20" width="5" style="341" customWidth="1"/>
    <col min="21" max="21" width="1.75" style="341" customWidth="1"/>
    <col min="22" max="53" width="3.375" style="341" customWidth="1"/>
    <col min="54" max="16384" width="9" style="341"/>
  </cols>
  <sheetData>
    <row r="1" spans="2:21" ht="11.25" customHeight="1" thickBot="1">
      <c r="B1" s="334"/>
      <c r="C1" s="335"/>
      <c r="D1" s="336"/>
      <c r="E1" s="335"/>
      <c r="F1" s="336"/>
      <c r="G1" s="335"/>
      <c r="H1" s="336"/>
      <c r="I1" s="337"/>
      <c r="J1" s="336"/>
      <c r="K1" s="337"/>
      <c r="L1" s="336"/>
      <c r="M1" s="337"/>
      <c r="N1" s="336"/>
      <c r="O1" s="337"/>
      <c r="P1" s="336"/>
      <c r="Q1" s="337"/>
      <c r="R1" s="336"/>
      <c r="S1" s="338" t="s">
        <v>329</v>
      </c>
      <c r="T1" s="339">
        <f>'新経営改善計画書(5年)'!E6</f>
        <v>0</v>
      </c>
      <c r="U1" s="340" t="s">
        <v>273</v>
      </c>
    </row>
    <row r="2" spans="2:21" ht="17.100000000000001" customHeight="1">
      <c r="B2" s="438" t="s">
        <v>330</v>
      </c>
      <c r="C2" s="439" t="s">
        <v>331</v>
      </c>
      <c r="D2" s="440" t="s">
        <v>357</v>
      </c>
      <c r="E2" s="439" t="s">
        <v>333</v>
      </c>
      <c r="F2" s="440" t="s">
        <v>357</v>
      </c>
      <c r="G2" s="441" t="s">
        <v>335</v>
      </c>
      <c r="H2" s="442" t="s">
        <v>357</v>
      </c>
      <c r="I2" s="347" t="s">
        <v>336</v>
      </c>
      <c r="J2" s="348" t="s">
        <v>357</v>
      </c>
      <c r="K2" s="349" t="s">
        <v>337</v>
      </c>
      <c r="L2" s="344" t="s">
        <v>357</v>
      </c>
      <c r="M2" s="350" t="s">
        <v>338</v>
      </c>
      <c r="N2" s="348" t="s">
        <v>357</v>
      </c>
      <c r="O2" s="349" t="s">
        <v>339</v>
      </c>
      <c r="P2" s="344" t="s">
        <v>357</v>
      </c>
      <c r="Q2" s="350" t="s">
        <v>340</v>
      </c>
      <c r="R2" s="348" t="s">
        <v>357</v>
      </c>
      <c r="S2" s="1552" t="s">
        <v>341</v>
      </c>
      <c r="T2" s="1552"/>
      <c r="U2" s="1562"/>
    </row>
    <row r="3" spans="2:21" ht="17.100000000000001" customHeight="1">
      <c r="B3" s="592">
        <f>'計数根拠(計画5年)'!B3</f>
        <v>0</v>
      </c>
      <c r="C3" s="443"/>
      <c r="D3" s="444" t="str">
        <f>IFERROR(C3/$C$12,"-")</f>
        <v>-</v>
      </c>
      <c r="E3" s="443"/>
      <c r="F3" s="444" t="str">
        <f>IFERROR(E3/$E$12,"-")</f>
        <v>-</v>
      </c>
      <c r="G3" s="445">
        <f>SUM(C3:E3)/2</f>
        <v>0</v>
      </c>
      <c r="H3" s="446" t="str">
        <f>IFERROR(G3/$G$12,"-")</f>
        <v>-</v>
      </c>
      <c r="I3" s="546"/>
      <c r="J3" s="354" t="str">
        <f>IFERROR(I3/$I$12,"-")</f>
        <v>-</v>
      </c>
      <c r="K3" s="546"/>
      <c r="L3" s="351" t="str">
        <f>IFERROR(K3/$K$12,"-")</f>
        <v>-</v>
      </c>
      <c r="M3" s="549"/>
      <c r="N3" s="354" t="str">
        <f>IFERROR(M3/$M$12,"-")</f>
        <v>-</v>
      </c>
      <c r="O3" s="546"/>
      <c r="P3" s="351" t="str">
        <f>IFERROR(O3/$O$12,"-")</f>
        <v>-</v>
      </c>
      <c r="Q3" s="549"/>
      <c r="R3" s="354" t="str">
        <f>IFERROR(Q3/$Q$12,"-")</f>
        <v>-</v>
      </c>
      <c r="S3" s="1557"/>
      <c r="T3" s="1558"/>
      <c r="U3" s="1559"/>
    </row>
    <row r="4" spans="2:21" ht="17.100000000000001" customHeight="1">
      <c r="B4" s="593">
        <f>'計数根拠(計画5年)'!B4</f>
        <v>0</v>
      </c>
      <c r="C4" s="447"/>
      <c r="D4" s="448" t="str">
        <f t="shared" ref="D4:D11" si="0">IFERROR(C4/$C$12,"-")</f>
        <v>-</v>
      </c>
      <c r="E4" s="447"/>
      <c r="F4" s="448" t="str">
        <f t="shared" ref="F4:F11" si="1">IFERROR(E4/$E$12,"-")</f>
        <v>-</v>
      </c>
      <c r="G4" s="449">
        <f>SUM(C4:E4)/2</f>
        <v>0</v>
      </c>
      <c r="H4" s="450" t="str">
        <f t="shared" ref="H4:H11" si="2">IFERROR(G4/$G$12,"-")</f>
        <v>-</v>
      </c>
      <c r="I4" s="547"/>
      <c r="J4" s="358" t="str">
        <f t="shared" ref="J4:J11" si="3">IFERROR(I4/$I$12,"-")</f>
        <v>-</v>
      </c>
      <c r="K4" s="547"/>
      <c r="L4" s="355" t="str">
        <f t="shared" ref="L4:L11" si="4">IFERROR(K4/$K$12,"-")</f>
        <v>-</v>
      </c>
      <c r="M4" s="550"/>
      <c r="N4" s="358" t="str">
        <f t="shared" ref="N4:N11" si="5">IFERROR(M4/$M$12,"-")</f>
        <v>-</v>
      </c>
      <c r="O4" s="547"/>
      <c r="P4" s="355" t="str">
        <f t="shared" ref="P4:P11" si="6">IFERROR(O4/$O$12,"-")</f>
        <v>-</v>
      </c>
      <c r="Q4" s="550"/>
      <c r="R4" s="358" t="str">
        <f t="shared" ref="R4:R11" si="7">IFERROR(Q4/$Q$12,"-")</f>
        <v>-</v>
      </c>
      <c r="S4" s="1545"/>
      <c r="T4" s="1546"/>
      <c r="U4" s="1547"/>
    </row>
    <row r="5" spans="2:21" ht="17.100000000000001" customHeight="1">
      <c r="B5" s="593">
        <f>'計数根拠(計画5年)'!B5</f>
        <v>0</v>
      </c>
      <c r="C5" s="447"/>
      <c r="D5" s="448" t="str">
        <f t="shared" si="0"/>
        <v>-</v>
      </c>
      <c r="E5" s="447"/>
      <c r="F5" s="448" t="str">
        <f t="shared" si="1"/>
        <v>-</v>
      </c>
      <c r="G5" s="449">
        <f t="shared" ref="G5:G11" si="8">SUM(C5:E5)/2</f>
        <v>0</v>
      </c>
      <c r="H5" s="450" t="str">
        <f t="shared" si="2"/>
        <v>-</v>
      </c>
      <c r="I5" s="547"/>
      <c r="J5" s="358" t="str">
        <f t="shared" si="3"/>
        <v>-</v>
      </c>
      <c r="K5" s="547"/>
      <c r="L5" s="355" t="str">
        <f t="shared" si="4"/>
        <v>-</v>
      </c>
      <c r="M5" s="550"/>
      <c r="N5" s="358" t="str">
        <f t="shared" si="5"/>
        <v>-</v>
      </c>
      <c r="O5" s="547"/>
      <c r="P5" s="355" t="str">
        <f t="shared" si="6"/>
        <v>-</v>
      </c>
      <c r="Q5" s="550"/>
      <c r="R5" s="358" t="str">
        <f t="shared" si="7"/>
        <v>-</v>
      </c>
      <c r="S5" s="1545"/>
      <c r="T5" s="1546"/>
      <c r="U5" s="1547"/>
    </row>
    <row r="6" spans="2:21" ht="17.100000000000001" customHeight="1">
      <c r="B6" s="593">
        <f>'計数根拠(計画5年)'!B6</f>
        <v>0</v>
      </c>
      <c r="C6" s="447"/>
      <c r="D6" s="448" t="str">
        <f t="shared" si="0"/>
        <v>-</v>
      </c>
      <c r="E6" s="447"/>
      <c r="F6" s="448" t="str">
        <f t="shared" si="1"/>
        <v>-</v>
      </c>
      <c r="G6" s="449">
        <f t="shared" si="8"/>
        <v>0</v>
      </c>
      <c r="H6" s="450" t="str">
        <f t="shared" si="2"/>
        <v>-</v>
      </c>
      <c r="I6" s="547"/>
      <c r="J6" s="358" t="str">
        <f t="shared" si="3"/>
        <v>-</v>
      </c>
      <c r="K6" s="547"/>
      <c r="L6" s="355" t="str">
        <f t="shared" si="4"/>
        <v>-</v>
      </c>
      <c r="M6" s="550"/>
      <c r="N6" s="358" t="str">
        <f t="shared" si="5"/>
        <v>-</v>
      </c>
      <c r="O6" s="547"/>
      <c r="P6" s="355" t="str">
        <f t="shared" si="6"/>
        <v>-</v>
      </c>
      <c r="Q6" s="550"/>
      <c r="R6" s="358" t="str">
        <f t="shared" si="7"/>
        <v>-</v>
      </c>
      <c r="S6" s="1545"/>
      <c r="T6" s="1546"/>
      <c r="U6" s="1547"/>
    </row>
    <row r="7" spans="2:21" ht="17.100000000000001" customHeight="1">
      <c r="B7" s="589">
        <f>'計数根拠(計画5年)'!B7</f>
        <v>0</v>
      </c>
      <c r="C7" s="447"/>
      <c r="D7" s="448" t="str">
        <f t="shared" si="0"/>
        <v>-</v>
      </c>
      <c r="E7" s="447"/>
      <c r="F7" s="448" t="str">
        <f t="shared" si="1"/>
        <v>-</v>
      </c>
      <c r="G7" s="449">
        <f t="shared" si="8"/>
        <v>0</v>
      </c>
      <c r="H7" s="450" t="str">
        <f>IFERROR(G7/$G$12,"-")</f>
        <v>-</v>
      </c>
      <c r="I7" s="547"/>
      <c r="J7" s="358" t="str">
        <f t="shared" si="3"/>
        <v>-</v>
      </c>
      <c r="K7" s="547"/>
      <c r="L7" s="355" t="str">
        <f t="shared" si="4"/>
        <v>-</v>
      </c>
      <c r="M7" s="550"/>
      <c r="N7" s="358" t="str">
        <f t="shared" si="5"/>
        <v>-</v>
      </c>
      <c r="O7" s="547"/>
      <c r="P7" s="355" t="str">
        <f t="shared" si="6"/>
        <v>-</v>
      </c>
      <c r="Q7" s="550"/>
      <c r="R7" s="358" t="str">
        <f t="shared" si="7"/>
        <v>-</v>
      </c>
      <c r="S7" s="1545"/>
      <c r="T7" s="1546"/>
      <c r="U7" s="1547"/>
    </row>
    <row r="8" spans="2:21" ht="17.100000000000001" customHeight="1">
      <c r="B8" s="589">
        <f>'計数根拠(計画5年)'!B8</f>
        <v>0</v>
      </c>
      <c r="C8" s="447"/>
      <c r="D8" s="448" t="str">
        <f t="shared" si="0"/>
        <v>-</v>
      </c>
      <c r="E8" s="447"/>
      <c r="F8" s="448" t="str">
        <f t="shared" si="1"/>
        <v>-</v>
      </c>
      <c r="G8" s="449">
        <f t="shared" si="8"/>
        <v>0</v>
      </c>
      <c r="H8" s="450" t="str">
        <f t="shared" si="2"/>
        <v>-</v>
      </c>
      <c r="I8" s="547"/>
      <c r="J8" s="358" t="str">
        <f t="shared" si="3"/>
        <v>-</v>
      </c>
      <c r="K8" s="547"/>
      <c r="L8" s="355" t="str">
        <f t="shared" si="4"/>
        <v>-</v>
      </c>
      <c r="M8" s="550"/>
      <c r="N8" s="358" t="str">
        <f t="shared" si="5"/>
        <v>-</v>
      </c>
      <c r="O8" s="547"/>
      <c r="P8" s="355" t="str">
        <f t="shared" si="6"/>
        <v>-</v>
      </c>
      <c r="Q8" s="550"/>
      <c r="R8" s="358" t="str">
        <f t="shared" si="7"/>
        <v>-</v>
      </c>
      <c r="S8" s="1545"/>
      <c r="T8" s="1546"/>
      <c r="U8" s="1547"/>
    </row>
    <row r="9" spans="2:21" ht="17.100000000000001" customHeight="1">
      <c r="B9" s="589">
        <f>'計数根拠(計画5年)'!B9</f>
        <v>0</v>
      </c>
      <c r="C9" s="447"/>
      <c r="D9" s="448" t="str">
        <f t="shared" si="0"/>
        <v>-</v>
      </c>
      <c r="E9" s="447"/>
      <c r="F9" s="448" t="str">
        <f t="shared" si="1"/>
        <v>-</v>
      </c>
      <c r="G9" s="449">
        <f t="shared" si="8"/>
        <v>0</v>
      </c>
      <c r="H9" s="450" t="str">
        <f t="shared" si="2"/>
        <v>-</v>
      </c>
      <c r="I9" s="547"/>
      <c r="J9" s="358" t="str">
        <f t="shared" si="3"/>
        <v>-</v>
      </c>
      <c r="K9" s="547"/>
      <c r="L9" s="355" t="str">
        <f t="shared" si="4"/>
        <v>-</v>
      </c>
      <c r="M9" s="550"/>
      <c r="N9" s="358" t="str">
        <f t="shared" si="5"/>
        <v>-</v>
      </c>
      <c r="O9" s="547"/>
      <c r="P9" s="355" t="str">
        <f t="shared" si="6"/>
        <v>-</v>
      </c>
      <c r="Q9" s="550"/>
      <c r="R9" s="358" t="str">
        <f t="shared" si="7"/>
        <v>-</v>
      </c>
      <c r="S9" s="1545"/>
      <c r="T9" s="1546"/>
      <c r="U9" s="1547"/>
    </row>
    <row r="10" spans="2:21" ht="17.100000000000001" customHeight="1">
      <c r="B10" s="589">
        <f>'計数根拠(計画5年)'!B10</f>
        <v>0</v>
      </c>
      <c r="C10" s="447"/>
      <c r="D10" s="448" t="str">
        <f t="shared" si="0"/>
        <v>-</v>
      </c>
      <c r="E10" s="447"/>
      <c r="F10" s="448" t="str">
        <f t="shared" si="1"/>
        <v>-</v>
      </c>
      <c r="G10" s="449">
        <f t="shared" si="8"/>
        <v>0</v>
      </c>
      <c r="H10" s="450" t="str">
        <f t="shared" si="2"/>
        <v>-</v>
      </c>
      <c r="I10" s="547"/>
      <c r="J10" s="358" t="str">
        <f t="shared" si="3"/>
        <v>-</v>
      </c>
      <c r="K10" s="547"/>
      <c r="L10" s="355" t="str">
        <f t="shared" si="4"/>
        <v>-</v>
      </c>
      <c r="M10" s="550"/>
      <c r="N10" s="358" t="str">
        <f t="shared" si="5"/>
        <v>-</v>
      </c>
      <c r="O10" s="547"/>
      <c r="P10" s="355" t="str">
        <f t="shared" si="6"/>
        <v>-</v>
      </c>
      <c r="Q10" s="550"/>
      <c r="R10" s="358" t="str">
        <f t="shared" si="7"/>
        <v>-</v>
      </c>
      <c r="S10" s="1545"/>
      <c r="T10" s="1546"/>
      <c r="U10" s="1547"/>
    </row>
    <row r="11" spans="2:21" ht="17.100000000000001" customHeight="1">
      <c r="B11" s="594">
        <f>'計数根拠(計画5年)'!B11</f>
        <v>0</v>
      </c>
      <c r="C11" s="453"/>
      <c r="D11" s="454" t="str">
        <f t="shared" si="0"/>
        <v>-</v>
      </c>
      <c r="E11" s="453"/>
      <c r="F11" s="454" t="str">
        <f t="shared" si="1"/>
        <v>-</v>
      </c>
      <c r="G11" s="449">
        <f t="shared" si="8"/>
        <v>0</v>
      </c>
      <c r="H11" s="455" t="str">
        <f t="shared" si="2"/>
        <v>-</v>
      </c>
      <c r="I11" s="548"/>
      <c r="J11" s="361" t="str">
        <f t="shared" si="3"/>
        <v>-</v>
      </c>
      <c r="K11" s="548"/>
      <c r="L11" s="359" t="str">
        <f t="shared" si="4"/>
        <v>-</v>
      </c>
      <c r="M11" s="551"/>
      <c r="N11" s="361" t="str">
        <f t="shared" si="5"/>
        <v>-</v>
      </c>
      <c r="O11" s="548"/>
      <c r="P11" s="359" t="str">
        <f t="shared" si="6"/>
        <v>-</v>
      </c>
      <c r="Q11" s="551"/>
      <c r="R11" s="361" t="str">
        <f t="shared" si="7"/>
        <v>-</v>
      </c>
      <c r="S11" s="1548"/>
      <c r="T11" s="1549"/>
      <c r="U11" s="1550"/>
    </row>
    <row r="12" spans="2:21" s="372" customFormat="1" ht="17.100000000000001" customHeight="1" thickBot="1">
      <c r="B12" s="362" t="s">
        <v>201</v>
      </c>
      <c r="C12" s="456">
        <f t="shared" ref="C12:F12" si="9">SUM(C3:C11)</f>
        <v>0</v>
      </c>
      <c r="D12" s="457">
        <f t="shared" si="9"/>
        <v>0</v>
      </c>
      <c r="E12" s="456">
        <f t="shared" si="9"/>
        <v>0</v>
      </c>
      <c r="F12" s="457">
        <f t="shared" si="9"/>
        <v>0</v>
      </c>
      <c r="G12" s="458">
        <f>SUM(C12:E12)/2</f>
        <v>0</v>
      </c>
      <c r="H12" s="459">
        <f t="shared" ref="H12:R12" si="10">SUM(H3:H11)</f>
        <v>0</v>
      </c>
      <c r="I12" s="367">
        <f t="shared" si="10"/>
        <v>0</v>
      </c>
      <c r="J12" s="368">
        <f t="shared" si="10"/>
        <v>0</v>
      </c>
      <c r="K12" s="367">
        <f t="shared" si="10"/>
        <v>0</v>
      </c>
      <c r="L12" s="364">
        <f t="shared" si="10"/>
        <v>0</v>
      </c>
      <c r="M12" s="369">
        <f t="shared" si="10"/>
        <v>0</v>
      </c>
      <c r="N12" s="368">
        <f t="shared" si="10"/>
        <v>0</v>
      </c>
      <c r="O12" s="367">
        <f t="shared" si="10"/>
        <v>0</v>
      </c>
      <c r="P12" s="364">
        <f t="shared" si="10"/>
        <v>0</v>
      </c>
      <c r="Q12" s="369">
        <f t="shared" si="10"/>
        <v>0</v>
      </c>
      <c r="R12" s="368">
        <f t="shared" si="10"/>
        <v>0</v>
      </c>
      <c r="S12" s="370"/>
      <c r="T12" s="370"/>
      <c r="U12" s="371"/>
    </row>
    <row r="13" spans="2:21" ht="11.25" customHeight="1" thickBot="1">
      <c r="B13" s="373"/>
      <c r="C13" s="460"/>
      <c r="D13" s="461"/>
      <c r="E13" s="460"/>
      <c r="F13" s="461"/>
      <c r="G13" s="460"/>
      <c r="H13" s="461"/>
      <c r="I13" s="374"/>
      <c r="J13" s="375"/>
      <c r="K13" s="374"/>
      <c r="L13" s="375"/>
      <c r="M13" s="374"/>
      <c r="N13" s="375"/>
      <c r="O13" s="374"/>
      <c r="P13" s="375"/>
      <c r="Q13" s="374"/>
      <c r="R13" s="375"/>
      <c r="S13" s="376"/>
      <c r="T13" s="376"/>
      <c r="U13" s="376"/>
    </row>
    <row r="14" spans="2:21" ht="17.100000000000001" customHeight="1">
      <c r="B14" s="377" t="s">
        <v>342</v>
      </c>
      <c r="C14" s="462" t="s">
        <v>331</v>
      </c>
      <c r="D14" s="440" t="s">
        <v>357</v>
      </c>
      <c r="E14" s="462" t="s">
        <v>333</v>
      </c>
      <c r="F14" s="440" t="s">
        <v>357</v>
      </c>
      <c r="G14" s="441" t="s">
        <v>335</v>
      </c>
      <c r="H14" s="442" t="s">
        <v>357</v>
      </c>
      <c r="I14" s="347" t="s">
        <v>336</v>
      </c>
      <c r="J14" s="344" t="s">
        <v>357</v>
      </c>
      <c r="K14" s="350" t="s">
        <v>337</v>
      </c>
      <c r="L14" s="344" t="s">
        <v>357</v>
      </c>
      <c r="M14" s="350" t="s">
        <v>338</v>
      </c>
      <c r="N14" s="344" t="s">
        <v>357</v>
      </c>
      <c r="O14" s="350" t="s">
        <v>339</v>
      </c>
      <c r="P14" s="344" t="s">
        <v>357</v>
      </c>
      <c r="Q14" s="350" t="s">
        <v>340</v>
      </c>
      <c r="R14" s="348" t="s">
        <v>357</v>
      </c>
      <c r="S14" s="1560" t="s">
        <v>341</v>
      </c>
      <c r="T14" s="1560"/>
      <c r="U14" s="1561"/>
    </row>
    <row r="15" spans="2:21" ht="17.100000000000001" customHeight="1">
      <c r="B15" s="379" t="str">
        <f>'計数根拠(計画5年)'!B15</f>
        <v>期首商品棚卸高</v>
      </c>
      <c r="C15" s="443"/>
      <c r="D15" s="444" t="str">
        <f t="shared" ref="D15:D30" si="11">IFERROR(C15/$C$12,"-")</f>
        <v>-</v>
      </c>
      <c r="E15" s="443"/>
      <c r="F15" s="444" t="str">
        <f t="shared" ref="F15:F30" si="12">IFERROR(E15/$E$12,"-")</f>
        <v>-</v>
      </c>
      <c r="G15" s="445">
        <f>SUM(C15:E15)/2</f>
        <v>0</v>
      </c>
      <c r="H15" s="446" t="str">
        <f t="shared" ref="H15:H30" si="13">IFERROR(G15/$G$12,"-")</f>
        <v>-</v>
      </c>
      <c r="I15" s="556"/>
      <c r="J15" s="354" t="str">
        <f t="shared" ref="J15:J30" si="14">IFERROR(I15/$I$12,"-")</f>
        <v>-</v>
      </c>
      <c r="K15" s="549"/>
      <c r="L15" s="351" t="str">
        <f t="shared" ref="L15:L30" si="15">IFERROR(K15/$K$12,"-")</f>
        <v>-</v>
      </c>
      <c r="M15" s="543"/>
      <c r="N15" s="354" t="str">
        <f t="shared" ref="N15:N29" si="16">IFERROR(M15/$M$12,"-")</f>
        <v>-</v>
      </c>
      <c r="O15" s="543"/>
      <c r="P15" s="351" t="str">
        <f t="shared" ref="P15:P30" si="17">IFERROR(O15/$O$12,"-")</f>
        <v>-</v>
      </c>
      <c r="Q15" s="543"/>
      <c r="R15" s="354" t="str">
        <f t="shared" ref="R15:R30" si="18">IFERROR(Q15/$Q$12,"-")</f>
        <v>-</v>
      </c>
      <c r="S15" s="1557"/>
      <c r="T15" s="1558"/>
      <c r="U15" s="1559"/>
    </row>
    <row r="16" spans="2:21" ht="17.100000000000001" customHeight="1">
      <c r="B16" s="380" t="str">
        <f>'計数根拠(計画5年)'!B16</f>
        <v>材料仕入</v>
      </c>
      <c r="C16" s="463"/>
      <c r="D16" s="448" t="str">
        <f t="shared" si="11"/>
        <v>-</v>
      </c>
      <c r="E16" s="463"/>
      <c r="F16" s="448" t="str">
        <f t="shared" si="12"/>
        <v>-</v>
      </c>
      <c r="G16" s="449">
        <f>SUM(C16:E16)/2</f>
        <v>0</v>
      </c>
      <c r="H16" s="450" t="str">
        <f t="shared" si="13"/>
        <v>-</v>
      </c>
      <c r="I16" s="557"/>
      <c r="J16" s="358" t="str">
        <f t="shared" si="14"/>
        <v>-</v>
      </c>
      <c r="K16" s="559"/>
      <c r="L16" s="355" t="str">
        <f t="shared" si="15"/>
        <v>-</v>
      </c>
      <c r="M16" s="552"/>
      <c r="N16" s="358" t="str">
        <f t="shared" si="16"/>
        <v>-</v>
      </c>
      <c r="O16" s="552"/>
      <c r="P16" s="355" t="str">
        <f t="shared" si="17"/>
        <v>-</v>
      </c>
      <c r="Q16" s="552"/>
      <c r="R16" s="358" t="str">
        <f t="shared" si="18"/>
        <v>-</v>
      </c>
      <c r="S16" s="1545"/>
      <c r="T16" s="1546"/>
      <c r="U16" s="1547"/>
    </row>
    <row r="17" spans="2:21" ht="17.100000000000001" customHeight="1">
      <c r="B17" s="381" t="str">
        <f>'計数根拠(計画5年)'!B17</f>
        <v>期末商品棚卸高</v>
      </c>
      <c r="C17" s="464"/>
      <c r="D17" s="465" t="str">
        <f t="shared" si="11"/>
        <v>-</v>
      </c>
      <c r="E17" s="464"/>
      <c r="F17" s="465" t="str">
        <f t="shared" si="12"/>
        <v>-</v>
      </c>
      <c r="G17" s="449">
        <f>SUM(C17:E17)/2</f>
        <v>0</v>
      </c>
      <c r="H17" s="466" t="str">
        <f t="shared" si="13"/>
        <v>-</v>
      </c>
      <c r="I17" s="558"/>
      <c r="J17" s="384" t="str">
        <f t="shared" si="14"/>
        <v>-</v>
      </c>
      <c r="K17" s="560"/>
      <c r="L17" s="382" t="str">
        <f t="shared" si="15"/>
        <v>-</v>
      </c>
      <c r="M17" s="553"/>
      <c r="N17" s="384" t="str">
        <f t="shared" si="16"/>
        <v>-</v>
      </c>
      <c r="O17" s="553"/>
      <c r="P17" s="382" t="str">
        <f t="shared" si="17"/>
        <v>-</v>
      </c>
      <c r="Q17" s="553"/>
      <c r="R17" s="384" t="str">
        <f t="shared" si="18"/>
        <v>-</v>
      </c>
      <c r="S17" s="1548"/>
      <c r="T17" s="1549"/>
      <c r="U17" s="1550"/>
    </row>
    <row r="18" spans="2:21" ht="17.100000000000001" customHeight="1">
      <c r="B18" s="385" t="s">
        <v>346</v>
      </c>
      <c r="C18" s="467">
        <f t="shared" ref="C18" si="19">C15+C16-C17</f>
        <v>0</v>
      </c>
      <c r="D18" s="468" t="str">
        <f t="shared" si="11"/>
        <v>-</v>
      </c>
      <c r="E18" s="467">
        <f>E15+E16-E17</f>
        <v>0</v>
      </c>
      <c r="F18" s="468" t="str">
        <f t="shared" si="12"/>
        <v>-</v>
      </c>
      <c r="G18" s="469">
        <f>SUM(C18:E18)/2</f>
        <v>0</v>
      </c>
      <c r="H18" s="470" t="str">
        <f t="shared" si="13"/>
        <v>-</v>
      </c>
      <c r="I18" s="390">
        <f>I15+I16-I17</f>
        <v>0</v>
      </c>
      <c r="J18" s="391" t="str">
        <f t="shared" si="14"/>
        <v>-</v>
      </c>
      <c r="K18" s="392">
        <f t="shared" ref="K18:Q18" si="20">K15+K16-K17</f>
        <v>0</v>
      </c>
      <c r="L18" s="387" t="str">
        <f t="shared" si="15"/>
        <v>-</v>
      </c>
      <c r="M18" s="386">
        <f t="shared" si="20"/>
        <v>0</v>
      </c>
      <c r="N18" s="391" t="str">
        <f t="shared" si="16"/>
        <v>-</v>
      </c>
      <c r="O18" s="386">
        <f t="shared" si="20"/>
        <v>0</v>
      </c>
      <c r="P18" s="387" t="str">
        <f t="shared" si="17"/>
        <v>-</v>
      </c>
      <c r="Q18" s="386">
        <f t="shared" si="20"/>
        <v>0</v>
      </c>
      <c r="R18" s="391" t="str">
        <f t="shared" si="18"/>
        <v>-</v>
      </c>
      <c r="S18" s="393"/>
      <c r="T18" s="393"/>
      <c r="U18" s="394"/>
    </row>
    <row r="19" spans="2:21" ht="17.100000000000001" customHeight="1">
      <c r="B19" s="452" t="str">
        <f>'計数根拠(計画5年)'!B19</f>
        <v>労務費</v>
      </c>
      <c r="C19" s="471"/>
      <c r="D19" s="472" t="str">
        <f t="shared" si="11"/>
        <v>-</v>
      </c>
      <c r="E19" s="471"/>
      <c r="F19" s="472" t="str">
        <f t="shared" si="12"/>
        <v>-</v>
      </c>
      <c r="G19" s="473">
        <f>SUM(C19:E19)/2</f>
        <v>0</v>
      </c>
      <c r="H19" s="474" t="str">
        <f t="shared" si="13"/>
        <v>-</v>
      </c>
      <c r="I19" s="561"/>
      <c r="J19" s="398" t="str">
        <f t="shared" si="14"/>
        <v>-</v>
      </c>
      <c r="K19" s="563"/>
      <c r="L19" s="395" t="str">
        <f t="shared" si="15"/>
        <v>-</v>
      </c>
      <c r="M19" s="565"/>
      <c r="N19" s="398" t="str">
        <f t="shared" si="16"/>
        <v>-</v>
      </c>
      <c r="O19" s="565"/>
      <c r="P19" s="395" t="str">
        <f t="shared" si="17"/>
        <v>-</v>
      </c>
      <c r="Q19" s="563"/>
      <c r="R19" s="398" t="str">
        <f t="shared" si="18"/>
        <v>-</v>
      </c>
      <c r="S19" s="1557"/>
      <c r="T19" s="1558"/>
      <c r="U19" s="1559"/>
    </row>
    <row r="20" spans="2:21" ht="17.100000000000001" customHeight="1">
      <c r="B20" s="451" t="str">
        <f>'計数根拠(計画5年)'!B20</f>
        <v>外注費</v>
      </c>
      <c r="C20" s="447"/>
      <c r="D20" s="448" t="str">
        <f t="shared" si="11"/>
        <v>-</v>
      </c>
      <c r="E20" s="447"/>
      <c r="F20" s="448" t="str">
        <f t="shared" si="12"/>
        <v>-</v>
      </c>
      <c r="G20" s="473">
        <f t="shared" ref="G20:G29" si="21">SUM(C20:E20)/2</f>
        <v>0</v>
      </c>
      <c r="H20" s="450" t="str">
        <f t="shared" si="13"/>
        <v>-</v>
      </c>
      <c r="I20" s="547"/>
      <c r="J20" s="358" t="str">
        <f t="shared" si="14"/>
        <v>-</v>
      </c>
      <c r="K20" s="559"/>
      <c r="L20" s="355" t="str">
        <f t="shared" si="15"/>
        <v>-</v>
      </c>
      <c r="M20" s="552"/>
      <c r="N20" s="358" t="str">
        <f t="shared" si="16"/>
        <v>-</v>
      </c>
      <c r="O20" s="552"/>
      <c r="P20" s="355" t="str">
        <f t="shared" si="17"/>
        <v>-</v>
      </c>
      <c r="Q20" s="559"/>
      <c r="R20" s="358" t="str">
        <f t="shared" si="18"/>
        <v>-</v>
      </c>
      <c r="S20" s="1545"/>
      <c r="T20" s="1546"/>
      <c r="U20" s="1547"/>
    </row>
    <row r="21" spans="2:21" ht="17.100000000000001" customHeight="1">
      <c r="B21" s="451" t="str">
        <f>'計数根拠(計画5年)'!B21</f>
        <v>賃借・リース</v>
      </c>
      <c r="C21" s="447"/>
      <c r="D21" s="448" t="str">
        <f>IFERROR(C21/$C$12,"-")</f>
        <v>-</v>
      </c>
      <c r="E21" s="447"/>
      <c r="F21" s="448" t="str">
        <f t="shared" si="12"/>
        <v>-</v>
      </c>
      <c r="G21" s="473">
        <f t="shared" si="21"/>
        <v>0</v>
      </c>
      <c r="H21" s="450" t="str">
        <f t="shared" si="13"/>
        <v>-</v>
      </c>
      <c r="I21" s="547"/>
      <c r="J21" s="358" t="str">
        <f t="shared" si="14"/>
        <v>-</v>
      </c>
      <c r="K21" s="559"/>
      <c r="L21" s="355" t="str">
        <f t="shared" si="15"/>
        <v>-</v>
      </c>
      <c r="M21" s="552"/>
      <c r="N21" s="358" t="str">
        <f t="shared" si="16"/>
        <v>-</v>
      </c>
      <c r="O21" s="552"/>
      <c r="P21" s="355" t="str">
        <f t="shared" si="17"/>
        <v>-</v>
      </c>
      <c r="Q21" s="559"/>
      <c r="R21" s="358" t="str">
        <f t="shared" si="18"/>
        <v>-</v>
      </c>
      <c r="S21" s="1545"/>
      <c r="T21" s="1546"/>
      <c r="U21" s="1547"/>
    </row>
    <row r="22" spans="2:21" ht="17.100000000000001" customHeight="1">
      <c r="B22" s="589">
        <f>'計数根拠(計画5年)'!B22</f>
        <v>0</v>
      </c>
      <c r="C22" s="447"/>
      <c r="D22" s="448" t="str">
        <f t="shared" si="11"/>
        <v>-</v>
      </c>
      <c r="E22" s="447"/>
      <c r="F22" s="448" t="str">
        <f t="shared" si="12"/>
        <v>-</v>
      </c>
      <c r="G22" s="473">
        <f t="shared" si="21"/>
        <v>0</v>
      </c>
      <c r="H22" s="450" t="str">
        <f t="shared" si="13"/>
        <v>-</v>
      </c>
      <c r="I22" s="547"/>
      <c r="J22" s="358" t="str">
        <f t="shared" si="14"/>
        <v>-</v>
      </c>
      <c r="K22" s="559"/>
      <c r="L22" s="355" t="str">
        <f t="shared" si="15"/>
        <v>-</v>
      </c>
      <c r="M22" s="552"/>
      <c r="N22" s="358" t="str">
        <f t="shared" si="16"/>
        <v>-</v>
      </c>
      <c r="O22" s="552"/>
      <c r="P22" s="355" t="str">
        <f t="shared" si="17"/>
        <v>-</v>
      </c>
      <c r="Q22" s="559"/>
      <c r="R22" s="358" t="str">
        <f t="shared" si="18"/>
        <v>-</v>
      </c>
      <c r="S22" s="1545"/>
      <c r="T22" s="1546"/>
      <c r="U22" s="1547"/>
    </row>
    <row r="23" spans="2:21" ht="17.100000000000001" customHeight="1">
      <c r="B23" s="589">
        <f>'計数根拠(計画5年)'!B23</f>
        <v>0</v>
      </c>
      <c r="C23" s="447"/>
      <c r="D23" s="448" t="str">
        <f t="shared" si="11"/>
        <v>-</v>
      </c>
      <c r="E23" s="447"/>
      <c r="F23" s="448" t="str">
        <f t="shared" si="12"/>
        <v>-</v>
      </c>
      <c r="G23" s="473">
        <f t="shared" si="21"/>
        <v>0</v>
      </c>
      <c r="H23" s="450" t="str">
        <f t="shared" si="13"/>
        <v>-</v>
      </c>
      <c r="I23" s="547"/>
      <c r="J23" s="358" t="str">
        <f t="shared" si="14"/>
        <v>-</v>
      </c>
      <c r="K23" s="559"/>
      <c r="L23" s="355" t="str">
        <f t="shared" si="15"/>
        <v>-</v>
      </c>
      <c r="M23" s="552"/>
      <c r="N23" s="358" t="str">
        <f>IFERROR(M23/$M$12,"-")</f>
        <v>-</v>
      </c>
      <c r="O23" s="552"/>
      <c r="P23" s="355" t="str">
        <f t="shared" si="17"/>
        <v>-</v>
      </c>
      <c r="Q23" s="559"/>
      <c r="R23" s="358" t="str">
        <f t="shared" si="18"/>
        <v>-</v>
      </c>
      <c r="S23" s="1545"/>
      <c r="T23" s="1546"/>
      <c r="U23" s="1547"/>
    </row>
    <row r="24" spans="2:21" ht="17.100000000000001" customHeight="1">
      <c r="B24" s="589">
        <f>'計数根拠(計画5年)'!B24</f>
        <v>0</v>
      </c>
      <c r="C24" s="447"/>
      <c r="D24" s="448" t="str">
        <f t="shared" si="11"/>
        <v>-</v>
      </c>
      <c r="E24" s="447"/>
      <c r="F24" s="448" t="str">
        <f t="shared" si="12"/>
        <v>-</v>
      </c>
      <c r="G24" s="473">
        <f t="shared" si="21"/>
        <v>0</v>
      </c>
      <c r="H24" s="450" t="str">
        <f t="shared" si="13"/>
        <v>-</v>
      </c>
      <c r="I24" s="547"/>
      <c r="J24" s="358" t="str">
        <f t="shared" si="14"/>
        <v>-</v>
      </c>
      <c r="K24" s="559"/>
      <c r="L24" s="355" t="str">
        <f t="shared" si="15"/>
        <v>-</v>
      </c>
      <c r="M24" s="552"/>
      <c r="N24" s="358" t="str">
        <f t="shared" si="16"/>
        <v>-</v>
      </c>
      <c r="O24" s="552"/>
      <c r="P24" s="355" t="str">
        <f t="shared" si="17"/>
        <v>-</v>
      </c>
      <c r="Q24" s="559"/>
      <c r="R24" s="358" t="str">
        <f t="shared" si="18"/>
        <v>-</v>
      </c>
      <c r="S24" s="1545"/>
      <c r="T24" s="1546"/>
      <c r="U24" s="1547"/>
    </row>
    <row r="25" spans="2:21" ht="17.100000000000001" customHeight="1">
      <c r="B25" s="589">
        <f>'計数根拠(計画5年)'!B25</f>
        <v>0</v>
      </c>
      <c r="C25" s="447"/>
      <c r="D25" s="448" t="str">
        <f t="shared" si="11"/>
        <v>-</v>
      </c>
      <c r="E25" s="447"/>
      <c r="F25" s="448" t="str">
        <f t="shared" si="12"/>
        <v>-</v>
      </c>
      <c r="G25" s="473">
        <f t="shared" si="21"/>
        <v>0</v>
      </c>
      <c r="H25" s="450" t="str">
        <f t="shared" si="13"/>
        <v>-</v>
      </c>
      <c r="I25" s="547"/>
      <c r="J25" s="358" t="str">
        <f t="shared" si="14"/>
        <v>-</v>
      </c>
      <c r="K25" s="559"/>
      <c r="L25" s="355" t="str">
        <f t="shared" si="15"/>
        <v>-</v>
      </c>
      <c r="M25" s="552"/>
      <c r="N25" s="358" t="str">
        <f t="shared" si="16"/>
        <v>-</v>
      </c>
      <c r="O25" s="552"/>
      <c r="P25" s="355" t="str">
        <f t="shared" si="17"/>
        <v>-</v>
      </c>
      <c r="Q25" s="559"/>
      <c r="R25" s="358" t="str">
        <f t="shared" si="18"/>
        <v>-</v>
      </c>
      <c r="S25" s="1545"/>
      <c r="T25" s="1546"/>
      <c r="U25" s="1547"/>
    </row>
    <row r="26" spans="2:21" ht="17.100000000000001" customHeight="1">
      <c r="B26" s="589">
        <f>'計数根拠(計画5年)'!B26</f>
        <v>0</v>
      </c>
      <c r="C26" s="447"/>
      <c r="D26" s="448" t="str">
        <f t="shared" si="11"/>
        <v>-</v>
      </c>
      <c r="E26" s="447"/>
      <c r="F26" s="448" t="str">
        <f t="shared" si="12"/>
        <v>-</v>
      </c>
      <c r="G26" s="473">
        <f t="shared" si="21"/>
        <v>0</v>
      </c>
      <c r="H26" s="450" t="str">
        <f t="shared" si="13"/>
        <v>-</v>
      </c>
      <c r="I26" s="547"/>
      <c r="J26" s="358" t="str">
        <f t="shared" si="14"/>
        <v>-</v>
      </c>
      <c r="K26" s="559"/>
      <c r="L26" s="355" t="str">
        <f t="shared" si="15"/>
        <v>-</v>
      </c>
      <c r="M26" s="552"/>
      <c r="N26" s="358" t="str">
        <f t="shared" si="16"/>
        <v>-</v>
      </c>
      <c r="O26" s="552"/>
      <c r="P26" s="355" t="str">
        <f t="shared" si="17"/>
        <v>-</v>
      </c>
      <c r="Q26" s="559"/>
      <c r="R26" s="358" t="str">
        <f t="shared" si="18"/>
        <v>-</v>
      </c>
      <c r="S26" s="1545"/>
      <c r="T26" s="1546"/>
      <c r="U26" s="1547"/>
    </row>
    <row r="27" spans="2:21" ht="17.100000000000001" customHeight="1">
      <c r="B27" s="589">
        <f>'計数根拠(計画5年)'!B27</f>
        <v>0</v>
      </c>
      <c r="C27" s="447"/>
      <c r="D27" s="448" t="str">
        <f t="shared" si="11"/>
        <v>-</v>
      </c>
      <c r="E27" s="447"/>
      <c r="F27" s="448" t="str">
        <f t="shared" si="12"/>
        <v>-</v>
      </c>
      <c r="G27" s="473">
        <f t="shared" si="21"/>
        <v>0</v>
      </c>
      <c r="H27" s="450" t="str">
        <f t="shared" si="13"/>
        <v>-</v>
      </c>
      <c r="I27" s="547"/>
      <c r="J27" s="358" t="str">
        <f t="shared" si="14"/>
        <v>-</v>
      </c>
      <c r="K27" s="559"/>
      <c r="L27" s="355" t="str">
        <f t="shared" si="15"/>
        <v>-</v>
      </c>
      <c r="M27" s="552"/>
      <c r="N27" s="358" t="str">
        <f t="shared" si="16"/>
        <v>-</v>
      </c>
      <c r="O27" s="552"/>
      <c r="P27" s="355" t="str">
        <f t="shared" si="17"/>
        <v>-</v>
      </c>
      <c r="Q27" s="559"/>
      <c r="R27" s="358" t="str">
        <f t="shared" si="18"/>
        <v>-</v>
      </c>
      <c r="S27" s="1545"/>
      <c r="T27" s="1546"/>
      <c r="U27" s="1547"/>
    </row>
    <row r="28" spans="2:21" ht="17.100000000000001" customHeight="1">
      <c r="B28" s="451" t="str">
        <f>'計数根拠(計画5年)'!B28</f>
        <v>その他</v>
      </c>
      <c r="C28" s="447"/>
      <c r="D28" s="448" t="str">
        <f t="shared" si="11"/>
        <v>-</v>
      </c>
      <c r="E28" s="447"/>
      <c r="F28" s="448" t="str">
        <f t="shared" si="12"/>
        <v>-</v>
      </c>
      <c r="G28" s="473">
        <f t="shared" si="21"/>
        <v>0</v>
      </c>
      <c r="H28" s="450" t="str">
        <f t="shared" si="13"/>
        <v>-</v>
      </c>
      <c r="I28" s="547"/>
      <c r="J28" s="358" t="str">
        <f t="shared" si="14"/>
        <v>-</v>
      </c>
      <c r="K28" s="559"/>
      <c r="L28" s="355" t="str">
        <f t="shared" si="15"/>
        <v>-</v>
      </c>
      <c r="M28" s="552"/>
      <c r="N28" s="358" t="str">
        <f t="shared" si="16"/>
        <v>-</v>
      </c>
      <c r="O28" s="552"/>
      <c r="P28" s="355" t="str">
        <f t="shared" si="17"/>
        <v>-</v>
      </c>
      <c r="Q28" s="559"/>
      <c r="R28" s="358" t="str">
        <f t="shared" si="18"/>
        <v>-</v>
      </c>
      <c r="S28" s="1545"/>
      <c r="T28" s="1546"/>
      <c r="U28" s="1547"/>
    </row>
    <row r="29" spans="2:21" ht="17.100000000000001" customHeight="1">
      <c r="B29" s="475" t="str">
        <f>'計数根拠(計画5年)'!B29</f>
        <v>減価償却費</v>
      </c>
      <c r="C29" s="476"/>
      <c r="D29" s="454" t="str">
        <f t="shared" si="11"/>
        <v>-</v>
      </c>
      <c r="E29" s="476"/>
      <c r="F29" s="454" t="str">
        <f t="shared" si="12"/>
        <v>-</v>
      </c>
      <c r="G29" s="473">
        <f t="shared" si="21"/>
        <v>0</v>
      </c>
      <c r="H29" s="455" t="str">
        <f t="shared" si="13"/>
        <v>-</v>
      </c>
      <c r="I29" s="562"/>
      <c r="J29" s="361" t="str">
        <f t="shared" si="14"/>
        <v>-</v>
      </c>
      <c r="K29" s="564"/>
      <c r="L29" s="359" t="str">
        <f t="shared" si="15"/>
        <v>-</v>
      </c>
      <c r="M29" s="566"/>
      <c r="N29" s="361" t="str">
        <f t="shared" si="16"/>
        <v>-</v>
      </c>
      <c r="O29" s="566"/>
      <c r="P29" s="359" t="str">
        <f t="shared" si="17"/>
        <v>-</v>
      </c>
      <c r="Q29" s="564"/>
      <c r="R29" s="361" t="str">
        <f t="shared" si="18"/>
        <v>-</v>
      </c>
      <c r="S29" s="1548"/>
      <c r="T29" s="1549"/>
      <c r="U29" s="1550"/>
    </row>
    <row r="30" spans="2:21" s="372" customFormat="1" ht="17.100000000000001" customHeight="1" thickBot="1">
      <c r="B30" s="362" t="s">
        <v>201</v>
      </c>
      <c r="C30" s="456">
        <f>SUM(C18:C29)</f>
        <v>0</v>
      </c>
      <c r="D30" s="457" t="str">
        <f t="shared" si="11"/>
        <v>-</v>
      </c>
      <c r="E30" s="456">
        <f>SUM(E18:E29)</f>
        <v>0</v>
      </c>
      <c r="F30" s="457" t="str">
        <f t="shared" si="12"/>
        <v>-</v>
      </c>
      <c r="G30" s="458">
        <f>SUM(C30:E30)/2</f>
        <v>0</v>
      </c>
      <c r="H30" s="459" t="str">
        <f t="shared" si="13"/>
        <v>-</v>
      </c>
      <c r="I30" s="367">
        <f t="shared" ref="I30:M30" si="22">SUM(I18:I29)</f>
        <v>0</v>
      </c>
      <c r="J30" s="368" t="str">
        <f t="shared" si="14"/>
        <v>-</v>
      </c>
      <c r="K30" s="369">
        <f>SUM(K18:K29)</f>
        <v>0</v>
      </c>
      <c r="L30" s="368" t="str">
        <f t="shared" si="15"/>
        <v>-</v>
      </c>
      <c r="M30" s="367">
        <f t="shared" si="22"/>
        <v>0</v>
      </c>
      <c r="N30" s="368" t="str">
        <f>IFERROR(M30/$M$12,"-")</f>
        <v>-</v>
      </c>
      <c r="O30" s="367">
        <f>SUM(O18:O29)</f>
        <v>0</v>
      </c>
      <c r="P30" s="364" t="str">
        <f t="shared" si="17"/>
        <v>-</v>
      </c>
      <c r="Q30" s="369">
        <f>SUM(Q18:Q29)</f>
        <v>0</v>
      </c>
      <c r="R30" s="368" t="str">
        <f t="shared" si="18"/>
        <v>-</v>
      </c>
      <c r="S30" s="370"/>
      <c r="T30" s="370"/>
      <c r="U30" s="371"/>
    </row>
    <row r="31" spans="2:21" ht="11.25" customHeight="1" thickBot="1">
      <c r="B31" s="400"/>
      <c r="C31" s="400"/>
      <c r="D31" s="401"/>
      <c r="E31" s="400"/>
      <c r="F31" s="401"/>
      <c r="G31" s="400"/>
      <c r="H31" s="401"/>
      <c r="I31" s="402"/>
      <c r="J31" s="401"/>
      <c r="K31" s="402"/>
      <c r="L31" s="401"/>
      <c r="M31" s="402"/>
      <c r="N31" s="401"/>
      <c r="O31" s="402"/>
      <c r="P31" s="401"/>
      <c r="Q31" s="402"/>
      <c r="R31" s="401"/>
      <c r="S31" s="402"/>
      <c r="T31" s="402"/>
      <c r="U31" s="402"/>
    </row>
    <row r="32" spans="2:21" ht="17.100000000000001" customHeight="1">
      <c r="B32" s="403" t="s">
        <v>349</v>
      </c>
      <c r="C32" s="462" t="s">
        <v>331</v>
      </c>
      <c r="D32" s="440" t="s">
        <v>357</v>
      </c>
      <c r="E32" s="462" t="s">
        <v>333</v>
      </c>
      <c r="F32" s="440" t="s">
        <v>357</v>
      </c>
      <c r="G32" s="441" t="s">
        <v>335</v>
      </c>
      <c r="H32" s="442" t="s">
        <v>357</v>
      </c>
      <c r="I32" s="347" t="s">
        <v>336</v>
      </c>
      <c r="J32" s="344" t="s">
        <v>357</v>
      </c>
      <c r="K32" s="350" t="s">
        <v>337</v>
      </c>
      <c r="L32" s="344" t="s">
        <v>357</v>
      </c>
      <c r="M32" s="350" t="s">
        <v>338</v>
      </c>
      <c r="N32" s="344" t="s">
        <v>357</v>
      </c>
      <c r="O32" s="350" t="s">
        <v>339</v>
      </c>
      <c r="P32" s="344" t="s">
        <v>357</v>
      </c>
      <c r="Q32" s="350" t="s">
        <v>340</v>
      </c>
      <c r="R32" s="348" t="s">
        <v>357</v>
      </c>
      <c r="S32" s="1560" t="s">
        <v>341</v>
      </c>
      <c r="T32" s="1560"/>
      <c r="U32" s="1561"/>
    </row>
    <row r="33" spans="2:21" ht="17.100000000000001" customHeight="1">
      <c r="B33" s="477" t="str">
        <f>'計数根拠(計画5年)'!B33</f>
        <v>役員報酬</v>
      </c>
      <c r="C33" s="478"/>
      <c r="D33" s="444" t="str">
        <f t="shared" ref="D33:D75" si="23">IFERROR(C33/$C$12,"-")</f>
        <v>-</v>
      </c>
      <c r="E33" s="479"/>
      <c r="F33" s="444" t="str">
        <f t="shared" ref="F33:F75" si="24">IFERROR(E33/$E$12,"-")</f>
        <v>-</v>
      </c>
      <c r="G33" s="445">
        <f>SUM(C33:E33)/2</f>
        <v>0</v>
      </c>
      <c r="H33" s="446" t="str">
        <f t="shared" ref="H33:H75" si="25">IFERROR(G33/$G$12,"-")</f>
        <v>-</v>
      </c>
      <c r="I33" s="574"/>
      <c r="J33" s="354" t="str">
        <f t="shared" ref="J33:J75" si="26">IFERROR(I33/$I$12,"-")</f>
        <v>-</v>
      </c>
      <c r="K33" s="568"/>
      <c r="L33" s="351" t="str">
        <f t="shared" ref="L33:L75" si="27">IFERROR(K33/$K$12,"-")</f>
        <v>-</v>
      </c>
      <c r="M33" s="568"/>
      <c r="N33" s="354" t="str">
        <f t="shared" ref="N33:N75" si="28">IFERROR(M33/$M$12,"-")</f>
        <v>-</v>
      </c>
      <c r="O33" s="568"/>
      <c r="P33" s="351" t="str">
        <f t="shared" ref="P33:P75" si="29">IFERROR(O33/$O$12,"-")</f>
        <v>-</v>
      </c>
      <c r="Q33" s="568"/>
      <c r="R33" s="354" t="str">
        <f t="shared" ref="R33:R75" si="30">IFERROR(Q33/$Q$12,"-")</f>
        <v>-</v>
      </c>
      <c r="S33" s="1569"/>
      <c r="T33" s="1570"/>
      <c r="U33" s="1571"/>
    </row>
    <row r="34" spans="2:21" ht="17.100000000000001" customHeight="1">
      <c r="B34" s="480" t="str">
        <f>'計数根拠(計画5年)'!B34</f>
        <v>給与手当</v>
      </c>
      <c r="C34" s="481"/>
      <c r="D34" s="448" t="str">
        <f t="shared" si="23"/>
        <v>-</v>
      </c>
      <c r="E34" s="482"/>
      <c r="F34" s="448" t="str">
        <f t="shared" si="24"/>
        <v>-</v>
      </c>
      <c r="G34" s="449">
        <f t="shared" ref="G34:G42" si="31">SUM(C34:E34)/2</f>
        <v>0</v>
      </c>
      <c r="H34" s="450" t="str">
        <f t="shared" si="25"/>
        <v>-</v>
      </c>
      <c r="I34" s="575"/>
      <c r="J34" s="358" t="str">
        <f t="shared" si="26"/>
        <v>-</v>
      </c>
      <c r="K34" s="569"/>
      <c r="L34" s="355" t="str">
        <f t="shared" si="27"/>
        <v>-</v>
      </c>
      <c r="M34" s="569"/>
      <c r="N34" s="358" t="str">
        <f t="shared" si="28"/>
        <v>-</v>
      </c>
      <c r="O34" s="569"/>
      <c r="P34" s="355" t="str">
        <f t="shared" si="29"/>
        <v>-</v>
      </c>
      <c r="Q34" s="569"/>
      <c r="R34" s="358" t="str">
        <f t="shared" si="30"/>
        <v>-</v>
      </c>
      <c r="S34" s="1563"/>
      <c r="T34" s="1564"/>
      <c r="U34" s="1565"/>
    </row>
    <row r="35" spans="2:21" ht="17.100000000000001" customHeight="1">
      <c r="B35" s="480" t="str">
        <f>'計数根拠(計画5年)'!B35</f>
        <v>賞与</v>
      </c>
      <c r="C35" s="481"/>
      <c r="D35" s="448" t="str">
        <f t="shared" si="23"/>
        <v>-</v>
      </c>
      <c r="E35" s="482"/>
      <c r="F35" s="448" t="str">
        <f t="shared" si="24"/>
        <v>-</v>
      </c>
      <c r="G35" s="449">
        <f t="shared" si="31"/>
        <v>0</v>
      </c>
      <c r="H35" s="450" t="str">
        <f t="shared" si="25"/>
        <v>-</v>
      </c>
      <c r="I35" s="575"/>
      <c r="J35" s="358" t="str">
        <f t="shared" si="26"/>
        <v>-</v>
      </c>
      <c r="K35" s="569"/>
      <c r="L35" s="355" t="str">
        <f t="shared" si="27"/>
        <v>-</v>
      </c>
      <c r="M35" s="569"/>
      <c r="N35" s="358" t="str">
        <f t="shared" si="28"/>
        <v>-</v>
      </c>
      <c r="O35" s="569"/>
      <c r="P35" s="355" t="str">
        <f t="shared" si="29"/>
        <v>-</v>
      </c>
      <c r="Q35" s="569"/>
      <c r="R35" s="358" t="str">
        <f t="shared" si="30"/>
        <v>-</v>
      </c>
      <c r="S35" s="1563"/>
      <c r="T35" s="1564"/>
      <c r="U35" s="1565"/>
    </row>
    <row r="36" spans="2:21" ht="17.100000000000001" customHeight="1">
      <c r="B36" s="588">
        <f>'計数根拠(計画5年)'!B36</f>
        <v>0</v>
      </c>
      <c r="C36" s="481"/>
      <c r="D36" s="448" t="str">
        <f t="shared" si="23"/>
        <v>-</v>
      </c>
      <c r="E36" s="482"/>
      <c r="F36" s="448" t="str">
        <f t="shared" si="24"/>
        <v>-</v>
      </c>
      <c r="G36" s="449">
        <f t="shared" si="31"/>
        <v>0</v>
      </c>
      <c r="H36" s="450" t="str">
        <f t="shared" si="25"/>
        <v>-</v>
      </c>
      <c r="I36" s="575"/>
      <c r="J36" s="358" t="str">
        <f t="shared" si="26"/>
        <v>-</v>
      </c>
      <c r="K36" s="569"/>
      <c r="L36" s="355" t="str">
        <f t="shared" si="27"/>
        <v>-</v>
      </c>
      <c r="M36" s="569"/>
      <c r="N36" s="358" t="str">
        <f t="shared" si="28"/>
        <v>-</v>
      </c>
      <c r="O36" s="569"/>
      <c r="P36" s="355" t="str">
        <f t="shared" si="29"/>
        <v>-</v>
      </c>
      <c r="Q36" s="569"/>
      <c r="R36" s="358" t="str">
        <f t="shared" si="30"/>
        <v>-</v>
      </c>
      <c r="S36" s="1563"/>
      <c r="T36" s="1564"/>
      <c r="U36" s="1565"/>
    </row>
    <row r="37" spans="2:21" ht="17.100000000000001" customHeight="1">
      <c r="B37" s="588">
        <f>'計数根拠(計画5年)'!B37</f>
        <v>0</v>
      </c>
      <c r="C37" s="481"/>
      <c r="D37" s="448" t="str">
        <f t="shared" si="23"/>
        <v>-</v>
      </c>
      <c r="E37" s="482"/>
      <c r="F37" s="448" t="str">
        <f t="shared" si="24"/>
        <v>-</v>
      </c>
      <c r="G37" s="449">
        <f t="shared" si="31"/>
        <v>0</v>
      </c>
      <c r="H37" s="450" t="str">
        <f t="shared" si="25"/>
        <v>-</v>
      </c>
      <c r="I37" s="575"/>
      <c r="J37" s="358" t="str">
        <f t="shared" si="26"/>
        <v>-</v>
      </c>
      <c r="K37" s="569"/>
      <c r="L37" s="355" t="str">
        <f t="shared" si="27"/>
        <v>-</v>
      </c>
      <c r="M37" s="569"/>
      <c r="N37" s="358" t="str">
        <f t="shared" si="28"/>
        <v>-</v>
      </c>
      <c r="O37" s="569"/>
      <c r="P37" s="355" t="str">
        <f t="shared" si="29"/>
        <v>-</v>
      </c>
      <c r="Q37" s="569"/>
      <c r="R37" s="358" t="str">
        <f t="shared" si="30"/>
        <v>-</v>
      </c>
      <c r="S37" s="1563"/>
      <c r="T37" s="1564"/>
      <c r="U37" s="1565"/>
    </row>
    <row r="38" spans="2:21" ht="17.100000000000001" customHeight="1">
      <c r="B38" s="588">
        <f>'計数根拠(計画5年)'!B38</f>
        <v>0</v>
      </c>
      <c r="C38" s="481"/>
      <c r="D38" s="448" t="str">
        <f t="shared" si="23"/>
        <v>-</v>
      </c>
      <c r="E38" s="482"/>
      <c r="F38" s="448" t="str">
        <f t="shared" si="24"/>
        <v>-</v>
      </c>
      <c r="G38" s="449">
        <f t="shared" si="31"/>
        <v>0</v>
      </c>
      <c r="H38" s="450" t="str">
        <f t="shared" si="25"/>
        <v>-</v>
      </c>
      <c r="I38" s="575"/>
      <c r="J38" s="358" t="str">
        <f t="shared" si="26"/>
        <v>-</v>
      </c>
      <c r="K38" s="569"/>
      <c r="L38" s="355" t="str">
        <f t="shared" si="27"/>
        <v>-</v>
      </c>
      <c r="M38" s="569"/>
      <c r="N38" s="358" t="str">
        <f t="shared" si="28"/>
        <v>-</v>
      </c>
      <c r="O38" s="569"/>
      <c r="P38" s="355" t="str">
        <f t="shared" si="29"/>
        <v>-</v>
      </c>
      <c r="Q38" s="569"/>
      <c r="R38" s="358" t="str">
        <f t="shared" si="30"/>
        <v>-</v>
      </c>
      <c r="S38" s="1563"/>
      <c r="T38" s="1564"/>
      <c r="U38" s="1565"/>
    </row>
    <row r="39" spans="2:21" ht="17.100000000000001" customHeight="1">
      <c r="B39" s="588">
        <f>'計数根拠(計画5年)'!B39</f>
        <v>0</v>
      </c>
      <c r="C39" s="481"/>
      <c r="D39" s="448" t="str">
        <f t="shared" si="23"/>
        <v>-</v>
      </c>
      <c r="E39" s="482"/>
      <c r="F39" s="448" t="str">
        <f t="shared" si="24"/>
        <v>-</v>
      </c>
      <c r="G39" s="449">
        <f t="shared" si="31"/>
        <v>0</v>
      </c>
      <c r="H39" s="450" t="str">
        <f t="shared" si="25"/>
        <v>-</v>
      </c>
      <c r="I39" s="575"/>
      <c r="J39" s="358" t="str">
        <f t="shared" si="26"/>
        <v>-</v>
      </c>
      <c r="K39" s="569"/>
      <c r="L39" s="355" t="str">
        <f t="shared" si="27"/>
        <v>-</v>
      </c>
      <c r="M39" s="569"/>
      <c r="N39" s="358" t="str">
        <f t="shared" si="28"/>
        <v>-</v>
      </c>
      <c r="O39" s="569"/>
      <c r="P39" s="355" t="str">
        <f t="shared" si="29"/>
        <v>-</v>
      </c>
      <c r="Q39" s="569"/>
      <c r="R39" s="358" t="str">
        <f t="shared" si="30"/>
        <v>-</v>
      </c>
      <c r="S39" s="1563"/>
      <c r="T39" s="1564"/>
      <c r="U39" s="1565"/>
    </row>
    <row r="40" spans="2:21" ht="17.100000000000001" customHeight="1">
      <c r="B40" s="588">
        <f>'計数根拠(計画5年)'!B40</f>
        <v>0</v>
      </c>
      <c r="C40" s="481"/>
      <c r="D40" s="448" t="str">
        <f t="shared" si="23"/>
        <v>-</v>
      </c>
      <c r="E40" s="482"/>
      <c r="F40" s="448" t="str">
        <f t="shared" si="24"/>
        <v>-</v>
      </c>
      <c r="G40" s="449">
        <f t="shared" si="31"/>
        <v>0</v>
      </c>
      <c r="H40" s="450" t="str">
        <f t="shared" si="25"/>
        <v>-</v>
      </c>
      <c r="I40" s="575"/>
      <c r="J40" s="358" t="str">
        <f t="shared" si="26"/>
        <v>-</v>
      </c>
      <c r="K40" s="569"/>
      <c r="L40" s="355" t="str">
        <f t="shared" si="27"/>
        <v>-</v>
      </c>
      <c r="M40" s="569"/>
      <c r="N40" s="358" t="str">
        <f t="shared" si="28"/>
        <v>-</v>
      </c>
      <c r="O40" s="569"/>
      <c r="P40" s="355" t="str">
        <f t="shared" si="29"/>
        <v>-</v>
      </c>
      <c r="Q40" s="569"/>
      <c r="R40" s="358" t="str">
        <f t="shared" si="30"/>
        <v>-</v>
      </c>
      <c r="S40" s="1563"/>
      <c r="T40" s="1564"/>
      <c r="U40" s="1565"/>
    </row>
    <row r="41" spans="2:21" ht="17.100000000000001" customHeight="1">
      <c r="B41" s="480" t="str">
        <f>'計数根拠(計画5年)'!B41</f>
        <v>その他</v>
      </c>
      <c r="C41" s="481"/>
      <c r="D41" s="448" t="str">
        <f t="shared" si="23"/>
        <v>-</v>
      </c>
      <c r="E41" s="482"/>
      <c r="F41" s="448" t="str">
        <f t="shared" si="24"/>
        <v>-</v>
      </c>
      <c r="G41" s="449">
        <f t="shared" si="31"/>
        <v>0</v>
      </c>
      <c r="H41" s="450" t="str">
        <f t="shared" si="25"/>
        <v>-</v>
      </c>
      <c r="I41" s="575"/>
      <c r="J41" s="358" t="str">
        <f t="shared" si="26"/>
        <v>-</v>
      </c>
      <c r="K41" s="569"/>
      <c r="L41" s="355" t="str">
        <f t="shared" si="27"/>
        <v>-</v>
      </c>
      <c r="M41" s="569"/>
      <c r="N41" s="358" t="str">
        <f t="shared" si="28"/>
        <v>-</v>
      </c>
      <c r="O41" s="569"/>
      <c r="P41" s="355" t="str">
        <f t="shared" si="29"/>
        <v>-</v>
      </c>
      <c r="Q41" s="569"/>
      <c r="R41" s="358" t="str">
        <f t="shared" si="30"/>
        <v>-</v>
      </c>
      <c r="S41" s="1563"/>
      <c r="T41" s="1564"/>
      <c r="U41" s="1565"/>
    </row>
    <row r="42" spans="2:21" ht="17.100000000000001" customHeight="1">
      <c r="B42" s="483" t="str">
        <f>'計数根拠(計画5年)'!B42</f>
        <v>法定福利費</v>
      </c>
      <c r="C42" s="484"/>
      <c r="D42" s="454" t="str">
        <f t="shared" si="23"/>
        <v>-</v>
      </c>
      <c r="E42" s="485"/>
      <c r="F42" s="454" t="str">
        <f t="shared" si="24"/>
        <v>-</v>
      </c>
      <c r="G42" s="486">
        <f t="shared" si="31"/>
        <v>0</v>
      </c>
      <c r="H42" s="455" t="str">
        <f t="shared" si="25"/>
        <v>-</v>
      </c>
      <c r="I42" s="576"/>
      <c r="J42" s="361" t="str">
        <f t="shared" si="26"/>
        <v>-</v>
      </c>
      <c r="K42" s="570"/>
      <c r="L42" s="359" t="str">
        <f t="shared" si="27"/>
        <v>-</v>
      </c>
      <c r="M42" s="570"/>
      <c r="N42" s="361" t="str">
        <f t="shared" si="28"/>
        <v>-</v>
      </c>
      <c r="O42" s="570"/>
      <c r="P42" s="359" t="str">
        <f t="shared" si="29"/>
        <v>-</v>
      </c>
      <c r="Q42" s="570"/>
      <c r="R42" s="361" t="str">
        <f t="shared" si="30"/>
        <v>-</v>
      </c>
      <c r="S42" s="1566"/>
      <c r="T42" s="1567"/>
      <c r="U42" s="1568"/>
    </row>
    <row r="43" spans="2:21" ht="17.100000000000001" customHeight="1">
      <c r="B43" s="408" t="s">
        <v>354</v>
      </c>
      <c r="C43" s="487">
        <f t="shared" ref="C43:O43" si="32">SUM(C33:C42)</f>
        <v>0</v>
      </c>
      <c r="D43" s="488" t="str">
        <f t="shared" si="23"/>
        <v>-</v>
      </c>
      <c r="E43" s="487">
        <f t="shared" si="32"/>
        <v>0</v>
      </c>
      <c r="F43" s="488" t="str">
        <f t="shared" si="24"/>
        <v>-</v>
      </c>
      <c r="G43" s="489">
        <f>SUM(C43:E43)/2</f>
        <v>0</v>
      </c>
      <c r="H43" s="490" t="str">
        <f t="shared" si="25"/>
        <v>-</v>
      </c>
      <c r="I43" s="413">
        <f>SUM(I33:I42)</f>
        <v>0</v>
      </c>
      <c r="J43" s="414" t="str">
        <f t="shared" si="26"/>
        <v>-</v>
      </c>
      <c r="K43" s="409">
        <f>SUM(K33:K42)</f>
        <v>0</v>
      </c>
      <c r="L43" s="410" t="str">
        <f t="shared" si="27"/>
        <v>-</v>
      </c>
      <c r="M43" s="409">
        <f>SUM(M33:M42)</f>
        <v>0</v>
      </c>
      <c r="N43" s="414" t="str">
        <f t="shared" si="28"/>
        <v>-</v>
      </c>
      <c r="O43" s="409">
        <f t="shared" si="32"/>
        <v>0</v>
      </c>
      <c r="P43" s="410" t="str">
        <f t="shared" si="29"/>
        <v>-</v>
      </c>
      <c r="Q43" s="409">
        <f>SUM(Q33:Q42)</f>
        <v>0</v>
      </c>
      <c r="R43" s="414" t="str">
        <f t="shared" si="30"/>
        <v>-</v>
      </c>
      <c r="S43" s="393"/>
      <c r="T43" s="393"/>
      <c r="U43" s="394"/>
    </row>
    <row r="44" spans="2:21" ht="17.100000000000001" customHeight="1">
      <c r="B44" s="590">
        <f>'計数根拠(計画5年)'!B44</f>
        <v>0</v>
      </c>
      <c r="C44" s="478"/>
      <c r="D44" s="444" t="str">
        <f t="shared" si="23"/>
        <v>-</v>
      </c>
      <c r="E44" s="479"/>
      <c r="F44" s="444" t="str">
        <f t="shared" si="24"/>
        <v>-</v>
      </c>
      <c r="G44" s="445">
        <f>SUM(C44:E44)/2</f>
        <v>0</v>
      </c>
      <c r="H44" s="446" t="str">
        <f t="shared" si="25"/>
        <v>-</v>
      </c>
      <c r="I44" s="546"/>
      <c r="J44" s="354" t="str">
        <f t="shared" si="26"/>
        <v>-</v>
      </c>
      <c r="K44" s="543"/>
      <c r="L44" s="351" t="str">
        <f t="shared" si="27"/>
        <v>-</v>
      </c>
      <c r="M44" s="543"/>
      <c r="N44" s="354" t="str">
        <f t="shared" si="28"/>
        <v>-</v>
      </c>
      <c r="O44" s="543"/>
      <c r="P44" s="351" t="str">
        <f t="shared" si="29"/>
        <v>-</v>
      </c>
      <c r="Q44" s="549"/>
      <c r="R44" s="354" t="str">
        <f t="shared" si="30"/>
        <v>-</v>
      </c>
      <c r="S44" s="1569"/>
      <c r="T44" s="1570"/>
      <c r="U44" s="1571"/>
    </row>
    <row r="45" spans="2:21" ht="17.100000000000001" customHeight="1">
      <c r="B45" s="591">
        <f>'計数根拠(計画5年)'!B45</f>
        <v>0</v>
      </c>
      <c r="C45" s="481"/>
      <c r="D45" s="448" t="str">
        <f t="shared" si="23"/>
        <v>-</v>
      </c>
      <c r="E45" s="482"/>
      <c r="F45" s="448" t="str">
        <f t="shared" si="24"/>
        <v>-</v>
      </c>
      <c r="G45" s="449">
        <f>SUM(C45:E45)/2</f>
        <v>0</v>
      </c>
      <c r="H45" s="450" t="str">
        <f t="shared" si="25"/>
        <v>-</v>
      </c>
      <c r="I45" s="580"/>
      <c r="J45" s="358" t="str">
        <f t="shared" si="26"/>
        <v>-</v>
      </c>
      <c r="K45" s="552"/>
      <c r="L45" s="355" t="str">
        <f t="shared" si="27"/>
        <v>-</v>
      </c>
      <c r="M45" s="552"/>
      <c r="N45" s="358" t="str">
        <f t="shared" si="28"/>
        <v>-</v>
      </c>
      <c r="O45" s="552"/>
      <c r="P45" s="355" t="str">
        <f t="shared" si="29"/>
        <v>-</v>
      </c>
      <c r="Q45" s="559"/>
      <c r="R45" s="358" t="str">
        <f t="shared" si="30"/>
        <v>-</v>
      </c>
      <c r="S45" s="1563"/>
      <c r="T45" s="1564"/>
      <c r="U45" s="1565"/>
    </row>
    <row r="46" spans="2:21" ht="17.100000000000001" customHeight="1">
      <c r="B46" s="591">
        <f>'計数根拠(計画5年)'!B46</f>
        <v>0</v>
      </c>
      <c r="C46" s="481"/>
      <c r="D46" s="448" t="str">
        <f t="shared" si="23"/>
        <v>-</v>
      </c>
      <c r="E46" s="482"/>
      <c r="F46" s="448" t="str">
        <f t="shared" si="24"/>
        <v>-</v>
      </c>
      <c r="G46" s="449">
        <f t="shared" ref="G46:G74" si="33">SUM(C46:E46)/2</f>
        <v>0</v>
      </c>
      <c r="H46" s="450" t="str">
        <f t="shared" si="25"/>
        <v>-</v>
      </c>
      <c r="I46" s="580"/>
      <c r="J46" s="358" t="str">
        <f t="shared" si="26"/>
        <v>-</v>
      </c>
      <c r="K46" s="552"/>
      <c r="L46" s="355" t="str">
        <f t="shared" si="27"/>
        <v>-</v>
      </c>
      <c r="M46" s="552"/>
      <c r="N46" s="358" t="str">
        <f t="shared" si="28"/>
        <v>-</v>
      </c>
      <c r="O46" s="552"/>
      <c r="P46" s="355" t="str">
        <f t="shared" si="29"/>
        <v>-</v>
      </c>
      <c r="Q46" s="559"/>
      <c r="R46" s="358" t="str">
        <f t="shared" si="30"/>
        <v>-</v>
      </c>
      <c r="S46" s="1563"/>
      <c r="T46" s="1564"/>
      <c r="U46" s="1565"/>
    </row>
    <row r="47" spans="2:21" ht="17.100000000000001" customHeight="1">
      <c r="B47" s="591">
        <f>'計数根拠(計画5年)'!B47</f>
        <v>0</v>
      </c>
      <c r="C47" s="481"/>
      <c r="D47" s="448" t="str">
        <f t="shared" si="23"/>
        <v>-</v>
      </c>
      <c r="E47" s="482"/>
      <c r="F47" s="448" t="str">
        <f t="shared" si="24"/>
        <v>-</v>
      </c>
      <c r="G47" s="449">
        <f t="shared" si="33"/>
        <v>0</v>
      </c>
      <c r="H47" s="450" t="str">
        <f t="shared" si="25"/>
        <v>-</v>
      </c>
      <c r="I47" s="580"/>
      <c r="J47" s="358" t="str">
        <f t="shared" si="26"/>
        <v>-</v>
      </c>
      <c r="K47" s="552"/>
      <c r="L47" s="355" t="str">
        <f t="shared" si="27"/>
        <v>-</v>
      </c>
      <c r="M47" s="552"/>
      <c r="N47" s="358" t="str">
        <f t="shared" si="28"/>
        <v>-</v>
      </c>
      <c r="O47" s="552"/>
      <c r="P47" s="355" t="str">
        <f t="shared" si="29"/>
        <v>-</v>
      </c>
      <c r="Q47" s="559"/>
      <c r="R47" s="358" t="str">
        <f t="shared" si="30"/>
        <v>-</v>
      </c>
      <c r="S47" s="1563"/>
      <c r="T47" s="1564"/>
      <c r="U47" s="1565"/>
    </row>
    <row r="48" spans="2:21" ht="17.100000000000001" customHeight="1">
      <c r="B48" s="591">
        <f>'計数根拠(計画5年)'!B48</f>
        <v>0</v>
      </c>
      <c r="C48" s="481"/>
      <c r="D48" s="448" t="str">
        <f t="shared" si="23"/>
        <v>-</v>
      </c>
      <c r="E48" s="482"/>
      <c r="F48" s="448" t="str">
        <f t="shared" si="24"/>
        <v>-</v>
      </c>
      <c r="G48" s="449">
        <f t="shared" si="33"/>
        <v>0</v>
      </c>
      <c r="H48" s="450" t="str">
        <f t="shared" si="25"/>
        <v>-</v>
      </c>
      <c r="I48" s="580"/>
      <c r="J48" s="358" t="str">
        <f t="shared" si="26"/>
        <v>-</v>
      </c>
      <c r="K48" s="552"/>
      <c r="L48" s="355" t="str">
        <f t="shared" si="27"/>
        <v>-</v>
      </c>
      <c r="M48" s="552"/>
      <c r="N48" s="358" t="str">
        <f t="shared" si="28"/>
        <v>-</v>
      </c>
      <c r="O48" s="552"/>
      <c r="P48" s="355" t="str">
        <f t="shared" si="29"/>
        <v>-</v>
      </c>
      <c r="Q48" s="559"/>
      <c r="R48" s="358" t="str">
        <f t="shared" si="30"/>
        <v>-</v>
      </c>
      <c r="S48" s="1563"/>
      <c r="T48" s="1564"/>
      <c r="U48" s="1565"/>
    </row>
    <row r="49" spans="2:21" ht="17.100000000000001" customHeight="1">
      <c r="B49" s="591">
        <f>'計数根拠(計画5年)'!B49</f>
        <v>0</v>
      </c>
      <c r="C49" s="481"/>
      <c r="D49" s="448" t="str">
        <f t="shared" si="23"/>
        <v>-</v>
      </c>
      <c r="E49" s="482"/>
      <c r="F49" s="448" t="str">
        <f t="shared" si="24"/>
        <v>-</v>
      </c>
      <c r="G49" s="449">
        <f t="shared" si="33"/>
        <v>0</v>
      </c>
      <c r="H49" s="450" t="str">
        <f t="shared" si="25"/>
        <v>-</v>
      </c>
      <c r="I49" s="580"/>
      <c r="J49" s="358" t="str">
        <f t="shared" si="26"/>
        <v>-</v>
      </c>
      <c r="K49" s="552"/>
      <c r="L49" s="355" t="str">
        <f t="shared" si="27"/>
        <v>-</v>
      </c>
      <c r="M49" s="552"/>
      <c r="N49" s="358" t="str">
        <f t="shared" si="28"/>
        <v>-</v>
      </c>
      <c r="O49" s="552"/>
      <c r="P49" s="355" t="str">
        <f t="shared" si="29"/>
        <v>-</v>
      </c>
      <c r="Q49" s="559"/>
      <c r="R49" s="358" t="str">
        <f t="shared" si="30"/>
        <v>-</v>
      </c>
      <c r="S49" s="1563"/>
      <c r="T49" s="1564"/>
      <c r="U49" s="1565"/>
    </row>
    <row r="50" spans="2:21" ht="17.100000000000001" customHeight="1">
      <c r="B50" s="591">
        <f>'計数根拠(計画5年)'!B50</f>
        <v>0</v>
      </c>
      <c r="C50" s="481"/>
      <c r="D50" s="448" t="str">
        <f t="shared" si="23"/>
        <v>-</v>
      </c>
      <c r="E50" s="482"/>
      <c r="F50" s="448" t="str">
        <f t="shared" si="24"/>
        <v>-</v>
      </c>
      <c r="G50" s="449">
        <f t="shared" si="33"/>
        <v>0</v>
      </c>
      <c r="H50" s="450" t="str">
        <f t="shared" si="25"/>
        <v>-</v>
      </c>
      <c r="I50" s="580"/>
      <c r="J50" s="358" t="str">
        <f t="shared" si="26"/>
        <v>-</v>
      </c>
      <c r="K50" s="552"/>
      <c r="L50" s="355" t="str">
        <f t="shared" si="27"/>
        <v>-</v>
      </c>
      <c r="M50" s="552"/>
      <c r="N50" s="358" t="str">
        <f t="shared" si="28"/>
        <v>-</v>
      </c>
      <c r="O50" s="552"/>
      <c r="P50" s="355" t="str">
        <f t="shared" si="29"/>
        <v>-</v>
      </c>
      <c r="Q50" s="559"/>
      <c r="R50" s="358" t="str">
        <f t="shared" si="30"/>
        <v>-</v>
      </c>
      <c r="S50" s="1563"/>
      <c r="T50" s="1564"/>
      <c r="U50" s="1565"/>
    </row>
    <row r="51" spans="2:21" ht="17.100000000000001" customHeight="1">
      <c r="B51" s="591">
        <f>'計数根拠(計画5年)'!B51</f>
        <v>0</v>
      </c>
      <c r="C51" s="481"/>
      <c r="D51" s="448" t="str">
        <f t="shared" si="23"/>
        <v>-</v>
      </c>
      <c r="E51" s="482"/>
      <c r="F51" s="448" t="str">
        <f t="shared" si="24"/>
        <v>-</v>
      </c>
      <c r="G51" s="449">
        <f t="shared" si="33"/>
        <v>0</v>
      </c>
      <c r="H51" s="450" t="str">
        <f t="shared" si="25"/>
        <v>-</v>
      </c>
      <c r="I51" s="580"/>
      <c r="J51" s="358" t="str">
        <f t="shared" si="26"/>
        <v>-</v>
      </c>
      <c r="K51" s="552"/>
      <c r="L51" s="355" t="str">
        <f t="shared" si="27"/>
        <v>-</v>
      </c>
      <c r="M51" s="552"/>
      <c r="N51" s="358" t="str">
        <f t="shared" si="28"/>
        <v>-</v>
      </c>
      <c r="O51" s="552"/>
      <c r="P51" s="355" t="str">
        <f t="shared" si="29"/>
        <v>-</v>
      </c>
      <c r="Q51" s="559"/>
      <c r="R51" s="358" t="str">
        <f t="shared" si="30"/>
        <v>-</v>
      </c>
      <c r="S51" s="1563"/>
      <c r="T51" s="1564"/>
      <c r="U51" s="1565"/>
    </row>
    <row r="52" spans="2:21" ht="17.100000000000001" customHeight="1">
      <c r="B52" s="591">
        <f>'計数根拠(計画5年)'!B52</f>
        <v>0</v>
      </c>
      <c r="C52" s="481"/>
      <c r="D52" s="448" t="str">
        <f t="shared" si="23"/>
        <v>-</v>
      </c>
      <c r="E52" s="482"/>
      <c r="F52" s="448" t="str">
        <f t="shared" si="24"/>
        <v>-</v>
      </c>
      <c r="G52" s="449">
        <f t="shared" si="33"/>
        <v>0</v>
      </c>
      <c r="H52" s="450" t="str">
        <f t="shared" si="25"/>
        <v>-</v>
      </c>
      <c r="I52" s="580"/>
      <c r="J52" s="358" t="str">
        <f t="shared" si="26"/>
        <v>-</v>
      </c>
      <c r="K52" s="552"/>
      <c r="L52" s="355" t="str">
        <f t="shared" si="27"/>
        <v>-</v>
      </c>
      <c r="M52" s="552"/>
      <c r="N52" s="358" t="str">
        <f t="shared" si="28"/>
        <v>-</v>
      </c>
      <c r="O52" s="552"/>
      <c r="P52" s="355" t="str">
        <f t="shared" si="29"/>
        <v>-</v>
      </c>
      <c r="Q52" s="559"/>
      <c r="R52" s="358" t="str">
        <f t="shared" si="30"/>
        <v>-</v>
      </c>
      <c r="S52" s="1563"/>
      <c r="T52" s="1564"/>
      <c r="U52" s="1565"/>
    </row>
    <row r="53" spans="2:21" ht="17.100000000000001" customHeight="1">
      <c r="B53" s="591">
        <f>'計数根拠(計画5年)'!B53</f>
        <v>0</v>
      </c>
      <c r="C53" s="481"/>
      <c r="D53" s="448" t="str">
        <f t="shared" si="23"/>
        <v>-</v>
      </c>
      <c r="E53" s="482"/>
      <c r="F53" s="448" t="str">
        <f t="shared" si="24"/>
        <v>-</v>
      </c>
      <c r="G53" s="449">
        <f t="shared" si="33"/>
        <v>0</v>
      </c>
      <c r="H53" s="450" t="str">
        <f t="shared" si="25"/>
        <v>-</v>
      </c>
      <c r="I53" s="580"/>
      <c r="J53" s="358" t="str">
        <f t="shared" si="26"/>
        <v>-</v>
      </c>
      <c r="K53" s="552"/>
      <c r="L53" s="355" t="str">
        <f t="shared" si="27"/>
        <v>-</v>
      </c>
      <c r="M53" s="552"/>
      <c r="N53" s="358" t="str">
        <f t="shared" si="28"/>
        <v>-</v>
      </c>
      <c r="O53" s="552"/>
      <c r="P53" s="355" t="str">
        <f t="shared" si="29"/>
        <v>-</v>
      </c>
      <c r="Q53" s="559"/>
      <c r="R53" s="358" t="str">
        <f t="shared" si="30"/>
        <v>-</v>
      </c>
      <c r="S53" s="1563"/>
      <c r="T53" s="1564"/>
      <c r="U53" s="1565"/>
    </row>
    <row r="54" spans="2:21" ht="17.100000000000001" customHeight="1">
      <c r="B54" s="591">
        <f>'計数根拠(計画5年)'!B54</f>
        <v>0</v>
      </c>
      <c r="C54" s="481"/>
      <c r="D54" s="448" t="str">
        <f t="shared" si="23"/>
        <v>-</v>
      </c>
      <c r="E54" s="482"/>
      <c r="F54" s="448" t="str">
        <f t="shared" si="24"/>
        <v>-</v>
      </c>
      <c r="G54" s="449">
        <f t="shared" si="33"/>
        <v>0</v>
      </c>
      <c r="H54" s="450" t="str">
        <f t="shared" si="25"/>
        <v>-</v>
      </c>
      <c r="I54" s="580"/>
      <c r="J54" s="358" t="str">
        <f t="shared" si="26"/>
        <v>-</v>
      </c>
      <c r="K54" s="552"/>
      <c r="L54" s="355" t="str">
        <f t="shared" si="27"/>
        <v>-</v>
      </c>
      <c r="M54" s="552"/>
      <c r="N54" s="358" t="str">
        <f t="shared" si="28"/>
        <v>-</v>
      </c>
      <c r="O54" s="552"/>
      <c r="P54" s="355" t="str">
        <f t="shared" si="29"/>
        <v>-</v>
      </c>
      <c r="Q54" s="559"/>
      <c r="R54" s="358" t="str">
        <f t="shared" si="30"/>
        <v>-</v>
      </c>
      <c r="S54" s="1563"/>
      <c r="T54" s="1564"/>
      <c r="U54" s="1565"/>
    </row>
    <row r="55" spans="2:21" ht="17.100000000000001" customHeight="1">
      <c r="B55" s="591">
        <f>'計数根拠(計画5年)'!B55</f>
        <v>0</v>
      </c>
      <c r="C55" s="481"/>
      <c r="D55" s="448" t="str">
        <f t="shared" si="23"/>
        <v>-</v>
      </c>
      <c r="E55" s="482"/>
      <c r="F55" s="448" t="str">
        <f t="shared" si="24"/>
        <v>-</v>
      </c>
      <c r="G55" s="449">
        <f t="shared" si="33"/>
        <v>0</v>
      </c>
      <c r="H55" s="450" t="str">
        <f t="shared" si="25"/>
        <v>-</v>
      </c>
      <c r="I55" s="580"/>
      <c r="J55" s="358" t="str">
        <f t="shared" si="26"/>
        <v>-</v>
      </c>
      <c r="K55" s="552"/>
      <c r="L55" s="355" t="str">
        <f t="shared" si="27"/>
        <v>-</v>
      </c>
      <c r="M55" s="552"/>
      <c r="N55" s="358" t="str">
        <f t="shared" si="28"/>
        <v>-</v>
      </c>
      <c r="O55" s="552"/>
      <c r="P55" s="355" t="str">
        <f t="shared" si="29"/>
        <v>-</v>
      </c>
      <c r="Q55" s="559"/>
      <c r="R55" s="358" t="str">
        <f t="shared" si="30"/>
        <v>-</v>
      </c>
      <c r="S55" s="1563"/>
      <c r="T55" s="1564"/>
      <c r="U55" s="1565"/>
    </row>
    <row r="56" spans="2:21" ht="17.100000000000001" customHeight="1">
      <c r="B56" s="589">
        <f>'計数根拠(計画5年)'!B56</f>
        <v>0</v>
      </c>
      <c r="C56" s="491"/>
      <c r="D56" s="448" t="str">
        <f t="shared" si="23"/>
        <v>-</v>
      </c>
      <c r="E56" s="492"/>
      <c r="F56" s="448" t="str">
        <f t="shared" si="24"/>
        <v>-</v>
      </c>
      <c r="G56" s="449">
        <f t="shared" si="33"/>
        <v>0</v>
      </c>
      <c r="H56" s="450" t="str">
        <f t="shared" si="25"/>
        <v>-</v>
      </c>
      <c r="I56" s="580"/>
      <c r="J56" s="358" t="str">
        <f t="shared" si="26"/>
        <v>-</v>
      </c>
      <c r="K56" s="552"/>
      <c r="L56" s="355" t="str">
        <f t="shared" si="27"/>
        <v>-</v>
      </c>
      <c r="M56" s="552"/>
      <c r="N56" s="358" t="str">
        <f t="shared" si="28"/>
        <v>-</v>
      </c>
      <c r="O56" s="552"/>
      <c r="P56" s="355" t="str">
        <f t="shared" si="29"/>
        <v>-</v>
      </c>
      <c r="Q56" s="559"/>
      <c r="R56" s="358" t="str">
        <f t="shared" si="30"/>
        <v>-</v>
      </c>
      <c r="S56" s="1563"/>
      <c r="T56" s="1564"/>
      <c r="U56" s="1565"/>
    </row>
    <row r="57" spans="2:21" ht="17.100000000000001" customHeight="1">
      <c r="B57" s="589">
        <f>'計数根拠(計画5年)'!B57</f>
        <v>0</v>
      </c>
      <c r="C57" s="491"/>
      <c r="D57" s="448" t="str">
        <f t="shared" si="23"/>
        <v>-</v>
      </c>
      <c r="E57" s="492"/>
      <c r="F57" s="448" t="str">
        <f t="shared" si="24"/>
        <v>-</v>
      </c>
      <c r="G57" s="449">
        <f t="shared" si="33"/>
        <v>0</v>
      </c>
      <c r="H57" s="450" t="str">
        <f t="shared" si="25"/>
        <v>-</v>
      </c>
      <c r="I57" s="580"/>
      <c r="J57" s="358" t="str">
        <f t="shared" si="26"/>
        <v>-</v>
      </c>
      <c r="K57" s="552"/>
      <c r="L57" s="355" t="str">
        <f t="shared" si="27"/>
        <v>-</v>
      </c>
      <c r="M57" s="552"/>
      <c r="N57" s="358" t="str">
        <f t="shared" si="28"/>
        <v>-</v>
      </c>
      <c r="O57" s="552"/>
      <c r="P57" s="355" t="str">
        <f t="shared" si="29"/>
        <v>-</v>
      </c>
      <c r="Q57" s="559"/>
      <c r="R57" s="358" t="str">
        <f t="shared" si="30"/>
        <v>-</v>
      </c>
      <c r="S57" s="1563"/>
      <c r="T57" s="1564"/>
      <c r="U57" s="1565"/>
    </row>
    <row r="58" spans="2:21" ht="17.100000000000001" customHeight="1">
      <c r="B58" s="589">
        <f>'計数根拠(計画5年)'!B58</f>
        <v>0</v>
      </c>
      <c r="C58" s="491"/>
      <c r="D58" s="448" t="str">
        <f t="shared" si="23"/>
        <v>-</v>
      </c>
      <c r="E58" s="492"/>
      <c r="F58" s="448" t="str">
        <f t="shared" si="24"/>
        <v>-</v>
      </c>
      <c r="G58" s="449">
        <f t="shared" si="33"/>
        <v>0</v>
      </c>
      <c r="H58" s="450" t="str">
        <f t="shared" si="25"/>
        <v>-</v>
      </c>
      <c r="I58" s="580"/>
      <c r="J58" s="358" t="str">
        <f t="shared" si="26"/>
        <v>-</v>
      </c>
      <c r="K58" s="552"/>
      <c r="L58" s="355" t="str">
        <f t="shared" si="27"/>
        <v>-</v>
      </c>
      <c r="M58" s="552"/>
      <c r="N58" s="358" t="str">
        <f t="shared" si="28"/>
        <v>-</v>
      </c>
      <c r="O58" s="552"/>
      <c r="P58" s="355" t="str">
        <f t="shared" si="29"/>
        <v>-</v>
      </c>
      <c r="Q58" s="559"/>
      <c r="R58" s="358" t="str">
        <f t="shared" si="30"/>
        <v>-</v>
      </c>
      <c r="S58" s="1563"/>
      <c r="T58" s="1564"/>
      <c r="U58" s="1565"/>
    </row>
    <row r="59" spans="2:21" ht="17.100000000000001" customHeight="1">
      <c r="B59" s="589">
        <f>'計数根拠(計画5年)'!B59</f>
        <v>0</v>
      </c>
      <c r="C59" s="491"/>
      <c r="D59" s="448" t="str">
        <f t="shared" si="23"/>
        <v>-</v>
      </c>
      <c r="E59" s="492"/>
      <c r="F59" s="448" t="str">
        <f t="shared" si="24"/>
        <v>-</v>
      </c>
      <c r="G59" s="449">
        <f t="shared" si="33"/>
        <v>0</v>
      </c>
      <c r="H59" s="450" t="str">
        <f t="shared" si="25"/>
        <v>-</v>
      </c>
      <c r="I59" s="580"/>
      <c r="J59" s="358" t="str">
        <f t="shared" si="26"/>
        <v>-</v>
      </c>
      <c r="K59" s="552"/>
      <c r="L59" s="355" t="str">
        <f t="shared" si="27"/>
        <v>-</v>
      </c>
      <c r="M59" s="552"/>
      <c r="N59" s="358" t="str">
        <f t="shared" si="28"/>
        <v>-</v>
      </c>
      <c r="O59" s="552"/>
      <c r="P59" s="355" t="str">
        <f t="shared" si="29"/>
        <v>-</v>
      </c>
      <c r="Q59" s="559"/>
      <c r="R59" s="358" t="str">
        <f t="shared" si="30"/>
        <v>-</v>
      </c>
      <c r="S59" s="1563"/>
      <c r="T59" s="1564"/>
      <c r="U59" s="1565"/>
    </row>
    <row r="60" spans="2:21" ht="17.100000000000001" customHeight="1">
      <c r="B60" s="589">
        <f>'計数根拠(計画5年)'!B60</f>
        <v>0</v>
      </c>
      <c r="C60" s="491"/>
      <c r="D60" s="448" t="str">
        <f t="shared" si="23"/>
        <v>-</v>
      </c>
      <c r="E60" s="492"/>
      <c r="F60" s="448" t="str">
        <f t="shared" si="24"/>
        <v>-</v>
      </c>
      <c r="G60" s="449">
        <f t="shared" si="33"/>
        <v>0</v>
      </c>
      <c r="H60" s="450" t="str">
        <f t="shared" si="25"/>
        <v>-</v>
      </c>
      <c r="I60" s="580"/>
      <c r="J60" s="358" t="str">
        <f t="shared" si="26"/>
        <v>-</v>
      </c>
      <c r="K60" s="552"/>
      <c r="L60" s="355" t="str">
        <f t="shared" si="27"/>
        <v>-</v>
      </c>
      <c r="M60" s="552"/>
      <c r="N60" s="358" t="str">
        <f t="shared" si="28"/>
        <v>-</v>
      </c>
      <c r="O60" s="552"/>
      <c r="P60" s="355" t="str">
        <f t="shared" si="29"/>
        <v>-</v>
      </c>
      <c r="Q60" s="559"/>
      <c r="R60" s="358" t="str">
        <f t="shared" si="30"/>
        <v>-</v>
      </c>
      <c r="S60" s="1563"/>
      <c r="T60" s="1564"/>
      <c r="U60" s="1565"/>
    </row>
    <row r="61" spans="2:21" ht="17.100000000000001" customHeight="1">
      <c r="B61" s="589">
        <f>'計数根拠(計画5年)'!B61</f>
        <v>0</v>
      </c>
      <c r="C61" s="491"/>
      <c r="D61" s="448" t="str">
        <f t="shared" si="23"/>
        <v>-</v>
      </c>
      <c r="E61" s="492"/>
      <c r="F61" s="448" t="str">
        <f t="shared" si="24"/>
        <v>-</v>
      </c>
      <c r="G61" s="449">
        <f t="shared" si="33"/>
        <v>0</v>
      </c>
      <c r="H61" s="450" t="str">
        <f t="shared" si="25"/>
        <v>-</v>
      </c>
      <c r="I61" s="580"/>
      <c r="J61" s="358" t="str">
        <f t="shared" si="26"/>
        <v>-</v>
      </c>
      <c r="K61" s="552"/>
      <c r="L61" s="355" t="str">
        <f t="shared" si="27"/>
        <v>-</v>
      </c>
      <c r="M61" s="552"/>
      <c r="N61" s="358" t="str">
        <f t="shared" si="28"/>
        <v>-</v>
      </c>
      <c r="O61" s="552"/>
      <c r="P61" s="355" t="str">
        <f t="shared" si="29"/>
        <v>-</v>
      </c>
      <c r="Q61" s="559"/>
      <c r="R61" s="358" t="str">
        <f t="shared" si="30"/>
        <v>-</v>
      </c>
      <c r="S61" s="1563"/>
      <c r="T61" s="1564"/>
      <c r="U61" s="1565"/>
    </row>
    <row r="62" spans="2:21" ht="17.100000000000001" customHeight="1">
      <c r="B62" s="589">
        <f>'計数根拠(計画5年)'!B62</f>
        <v>0</v>
      </c>
      <c r="C62" s="491"/>
      <c r="D62" s="448" t="str">
        <f t="shared" si="23"/>
        <v>-</v>
      </c>
      <c r="E62" s="492"/>
      <c r="F62" s="448" t="str">
        <f t="shared" si="24"/>
        <v>-</v>
      </c>
      <c r="G62" s="449">
        <f t="shared" si="33"/>
        <v>0</v>
      </c>
      <c r="H62" s="450" t="str">
        <f t="shared" si="25"/>
        <v>-</v>
      </c>
      <c r="I62" s="580"/>
      <c r="J62" s="358" t="str">
        <f t="shared" si="26"/>
        <v>-</v>
      </c>
      <c r="K62" s="552"/>
      <c r="L62" s="355" t="str">
        <f t="shared" si="27"/>
        <v>-</v>
      </c>
      <c r="M62" s="552"/>
      <c r="N62" s="358" t="str">
        <f t="shared" si="28"/>
        <v>-</v>
      </c>
      <c r="O62" s="552"/>
      <c r="P62" s="355" t="str">
        <f t="shared" si="29"/>
        <v>-</v>
      </c>
      <c r="Q62" s="559"/>
      <c r="R62" s="358" t="str">
        <f t="shared" si="30"/>
        <v>-</v>
      </c>
      <c r="S62" s="1563"/>
      <c r="T62" s="1564"/>
      <c r="U62" s="1565"/>
    </row>
    <row r="63" spans="2:21" ht="17.100000000000001" customHeight="1">
      <c r="B63" s="589">
        <f>'計数根拠(計画5年)'!B63</f>
        <v>0</v>
      </c>
      <c r="C63" s="491"/>
      <c r="D63" s="448" t="str">
        <f t="shared" si="23"/>
        <v>-</v>
      </c>
      <c r="E63" s="492"/>
      <c r="F63" s="448" t="str">
        <f t="shared" si="24"/>
        <v>-</v>
      </c>
      <c r="G63" s="449">
        <f t="shared" ref="G63:G72" si="34">SUM(C63:E63)/2</f>
        <v>0</v>
      </c>
      <c r="H63" s="450" t="str">
        <f t="shared" si="25"/>
        <v>-</v>
      </c>
      <c r="I63" s="580"/>
      <c r="J63" s="358" t="str">
        <f t="shared" si="26"/>
        <v>-</v>
      </c>
      <c r="K63" s="552"/>
      <c r="L63" s="355" t="str">
        <f t="shared" si="27"/>
        <v>-</v>
      </c>
      <c r="M63" s="552"/>
      <c r="N63" s="358" t="str">
        <f t="shared" si="28"/>
        <v>-</v>
      </c>
      <c r="O63" s="552"/>
      <c r="P63" s="355" t="str">
        <f t="shared" si="29"/>
        <v>-</v>
      </c>
      <c r="Q63" s="559"/>
      <c r="R63" s="358" t="str">
        <f t="shared" si="30"/>
        <v>-</v>
      </c>
      <c r="S63" s="1563"/>
      <c r="T63" s="1564"/>
      <c r="U63" s="1565"/>
    </row>
    <row r="64" spans="2:21" ht="17.100000000000001" customHeight="1">
      <c r="B64" s="589">
        <f>'計数根拠(計画5年)'!B64</f>
        <v>0</v>
      </c>
      <c r="C64" s="491"/>
      <c r="D64" s="448" t="str">
        <f t="shared" si="23"/>
        <v>-</v>
      </c>
      <c r="E64" s="492"/>
      <c r="F64" s="448" t="str">
        <f t="shared" si="24"/>
        <v>-</v>
      </c>
      <c r="G64" s="449">
        <f t="shared" si="34"/>
        <v>0</v>
      </c>
      <c r="H64" s="450" t="str">
        <f t="shared" si="25"/>
        <v>-</v>
      </c>
      <c r="I64" s="580"/>
      <c r="J64" s="358" t="str">
        <f t="shared" si="26"/>
        <v>-</v>
      </c>
      <c r="K64" s="552"/>
      <c r="L64" s="355" t="str">
        <f t="shared" si="27"/>
        <v>-</v>
      </c>
      <c r="M64" s="552"/>
      <c r="N64" s="358" t="str">
        <f t="shared" si="28"/>
        <v>-</v>
      </c>
      <c r="O64" s="552"/>
      <c r="P64" s="355" t="str">
        <f t="shared" si="29"/>
        <v>-</v>
      </c>
      <c r="Q64" s="559"/>
      <c r="R64" s="358" t="str">
        <f t="shared" si="30"/>
        <v>-</v>
      </c>
      <c r="S64" s="1563"/>
      <c r="T64" s="1564"/>
      <c r="U64" s="1565"/>
    </row>
    <row r="65" spans="2:21" ht="17.100000000000001" customHeight="1">
      <c r="B65" s="589">
        <f>'計数根拠(計画5年)'!B65</f>
        <v>0</v>
      </c>
      <c r="C65" s="491"/>
      <c r="D65" s="448" t="str">
        <f t="shared" si="23"/>
        <v>-</v>
      </c>
      <c r="E65" s="492"/>
      <c r="F65" s="448" t="str">
        <f t="shared" si="24"/>
        <v>-</v>
      </c>
      <c r="G65" s="449">
        <f t="shared" si="34"/>
        <v>0</v>
      </c>
      <c r="H65" s="450" t="str">
        <f t="shared" si="25"/>
        <v>-</v>
      </c>
      <c r="I65" s="580"/>
      <c r="J65" s="358" t="str">
        <f t="shared" si="26"/>
        <v>-</v>
      </c>
      <c r="K65" s="552"/>
      <c r="L65" s="355" t="str">
        <f t="shared" si="27"/>
        <v>-</v>
      </c>
      <c r="M65" s="552"/>
      <c r="N65" s="358" t="str">
        <f t="shared" si="28"/>
        <v>-</v>
      </c>
      <c r="O65" s="552"/>
      <c r="P65" s="355" t="str">
        <f t="shared" si="29"/>
        <v>-</v>
      </c>
      <c r="Q65" s="559"/>
      <c r="R65" s="358" t="str">
        <f t="shared" si="30"/>
        <v>-</v>
      </c>
      <c r="S65" s="1563"/>
      <c r="T65" s="1564"/>
      <c r="U65" s="1565"/>
    </row>
    <row r="66" spans="2:21" ht="17.100000000000001" customHeight="1">
      <c r="B66" s="589">
        <f>'計数根拠(計画5年)'!B66</f>
        <v>0</v>
      </c>
      <c r="C66" s="491"/>
      <c r="D66" s="448" t="str">
        <f t="shared" si="23"/>
        <v>-</v>
      </c>
      <c r="E66" s="492"/>
      <c r="F66" s="448" t="str">
        <f t="shared" si="24"/>
        <v>-</v>
      </c>
      <c r="G66" s="449">
        <f t="shared" si="34"/>
        <v>0</v>
      </c>
      <c r="H66" s="450" t="str">
        <f t="shared" si="25"/>
        <v>-</v>
      </c>
      <c r="I66" s="580"/>
      <c r="J66" s="358" t="str">
        <f t="shared" si="26"/>
        <v>-</v>
      </c>
      <c r="K66" s="552"/>
      <c r="L66" s="355" t="str">
        <f t="shared" si="27"/>
        <v>-</v>
      </c>
      <c r="M66" s="552"/>
      <c r="N66" s="358" t="str">
        <f t="shared" si="28"/>
        <v>-</v>
      </c>
      <c r="O66" s="552"/>
      <c r="P66" s="355" t="str">
        <f t="shared" si="29"/>
        <v>-</v>
      </c>
      <c r="Q66" s="559"/>
      <c r="R66" s="358" t="str">
        <f t="shared" si="30"/>
        <v>-</v>
      </c>
      <c r="S66" s="1563"/>
      <c r="T66" s="1564"/>
      <c r="U66" s="1565"/>
    </row>
    <row r="67" spans="2:21" ht="17.100000000000001" customHeight="1">
      <c r="B67" s="589">
        <f>'計数根拠(計画5年)'!B67</f>
        <v>0</v>
      </c>
      <c r="C67" s="491"/>
      <c r="D67" s="448" t="str">
        <f t="shared" si="23"/>
        <v>-</v>
      </c>
      <c r="E67" s="492"/>
      <c r="F67" s="448" t="str">
        <f t="shared" si="24"/>
        <v>-</v>
      </c>
      <c r="G67" s="449">
        <f t="shared" si="34"/>
        <v>0</v>
      </c>
      <c r="H67" s="450" t="str">
        <f t="shared" si="25"/>
        <v>-</v>
      </c>
      <c r="I67" s="580"/>
      <c r="J67" s="358" t="str">
        <f t="shared" si="26"/>
        <v>-</v>
      </c>
      <c r="K67" s="552"/>
      <c r="L67" s="355" t="str">
        <f t="shared" si="27"/>
        <v>-</v>
      </c>
      <c r="M67" s="552"/>
      <c r="N67" s="358" t="str">
        <f t="shared" si="28"/>
        <v>-</v>
      </c>
      <c r="O67" s="552"/>
      <c r="P67" s="355" t="str">
        <f t="shared" si="29"/>
        <v>-</v>
      </c>
      <c r="Q67" s="559"/>
      <c r="R67" s="358" t="str">
        <f t="shared" si="30"/>
        <v>-</v>
      </c>
      <c r="S67" s="1563"/>
      <c r="T67" s="1564"/>
      <c r="U67" s="1565"/>
    </row>
    <row r="68" spans="2:21" ht="17.100000000000001" customHeight="1">
      <c r="B68" s="589">
        <f>'計数根拠(計画5年)'!B68</f>
        <v>0</v>
      </c>
      <c r="C68" s="491"/>
      <c r="D68" s="448" t="str">
        <f t="shared" si="23"/>
        <v>-</v>
      </c>
      <c r="E68" s="492"/>
      <c r="F68" s="448" t="str">
        <f t="shared" si="24"/>
        <v>-</v>
      </c>
      <c r="G68" s="449">
        <f t="shared" si="34"/>
        <v>0</v>
      </c>
      <c r="H68" s="450" t="str">
        <f t="shared" si="25"/>
        <v>-</v>
      </c>
      <c r="I68" s="580"/>
      <c r="J68" s="358" t="str">
        <f t="shared" si="26"/>
        <v>-</v>
      </c>
      <c r="K68" s="552"/>
      <c r="L68" s="355" t="str">
        <f t="shared" si="27"/>
        <v>-</v>
      </c>
      <c r="M68" s="552"/>
      <c r="N68" s="358" t="str">
        <f t="shared" si="28"/>
        <v>-</v>
      </c>
      <c r="O68" s="552"/>
      <c r="P68" s="355" t="str">
        <f t="shared" si="29"/>
        <v>-</v>
      </c>
      <c r="Q68" s="559"/>
      <c r="R68" s="358" t="str">
        <f t="shared" si="30"/>
        <v>-</v>
      </c>
      <c r="S68" s="1563"/>
      <c r="T68" s="1564"/>
      <c r="U68" s="1565"/>
    </row>
    <row r="69" spans="2:21" ht="17.100000000000001" customHeight="1">
      <c r="B69" s="589">
        <f>'計数根拠(計画5年)'!B69</f>
        <v>0</v>
      </c>
      <c r="C69" s="491"/>
      <c r="D69" s="448" t="str">
        <f t="shared" si="23"/>
        <v>-</v>
      </c>
      <c r="E69" s="492"/>
      <c r="F69" s="448" t="str">
        <f t="shared" si="24"/>
        <v>-</v>
      </c>
      <c r="G69" s="449">
        <f t="shared" si="34"/>
        <v>0</v>
      </c>
      <c r="H69" s="450" t="str">
        <f t="shared" si="25"/>
        <v>-</v>
      </c>
      <c r="I69" s="580"/>
      <c r="J69" s="358" t="str">
        <f t="shared" si="26"/>
        <v>-</v>
      </c>
      <c r="K69" s="552"/>
      <c r="L69" s="355" t="str">
        <f t="shared" si="27"/>
        <v>-</v>
      </c>
      <c r="M69" s="552"/>
      <c r="N69" s="358" t="str">
        <f t="shared" si="28"/>
        <v>-</v>
      </c>
      <c r="O69" s="552"/>
      <c r="P69" s="355" t="str">
        <f t="shared" si="29"/>
        <v>-</v>
      </c>
      <c r="Q69" s="559"/>
      <c r="R69" s="358" t="str">
        <f t="shared" si="30"/>
        <v>-</v>
      </c>
      <c r="S69" s="1563"/>
      <c r="T69" s="1564"/>
      <c r="U69" s="1565"/>
    </row>
    <row r="70" spans="2:21" ht="17.100000000000001" customHeight="1">
      <c r="B70" s="589">
        <f>'計数根拠(計画5年)'!B70</f>
        <v>0</v>
      </c>
      <c r="C70" s="491"/>
      <c r="D70" s="448" t="str">
        <f t="shared" si="23"/>
        <v>-</v>
      </c>
      <c r="E70" s="492"/>
      <c r="F70" s="448" t="str">
        <f t="shared" si="24"/>
        <v>-</v>
      </c>
      <c r="G70" s="449">
        <f t="shared" si="34"/>
        <v>0</v>
      </c>
      <c r="H70" s="450" t="str">
        <f t="shared" si="25"/>
        <v>-</v>
      </c>
      <c r="I70" s="580"/>
      <c r="J70" s="358" t="str">
        <f t="shared" si="26"/>
        <v>-</v>
      </c>
      <c r="K70" s="552"/>
      <c r="L70" s="355" t="str">
        <f t="shared" si="27"/>
        <v>-</v>
      </c>
      <c r="M70" s="552"/>
      <c r="N70" s="358" t="str">
        <f t="shared" si="28"/>
        <v>-</v>
      </c>
      <c r="O70" s="552"/>
      <c r="P70" s="355" t="str">
        <f t="shared" si="29"/>
        <v>-</v>
      </c>
      <c r="Q70" s="559"/>
      <c r="R70" s="358" t="str">
        <f t="shared" si="30"/>
        <v>-</v>
      </c>
      <c r="S70" s="1563"/>
      <c r="T70" s="1564"/>
      <c r="U70" s="1565"/>
    </row>
    <row r="71" spans="2:21" ht="17.100000000000001" customHeight="1">
      <c r="B71" s="589">
        <f>'計数根拠(計画5年)'!B71</f>
        <v>0</v>
      </c>
      <c r="C71" s="491"/>
      <c r="D71" s="448" t="str">
        <f t="shared" si="23"/>
        <v>-</v>
      </c>
      <c r="E71" s="492"/>
      <c r="F71" s="448" t="str">
        <f t="shared" si="24"/>
        <v>-</v>
      </c>
      <c r="G71" s="449">
        <f t="shared" si="34"/>
        <v>0</v>
      </c>
      <c r="H71" s="450" t="str">
        <f t="shared" si="25"/>
        <v>-</v>
      </c>
      <c r="I71" s="580"/>
      <c r="J71" s="358" t="str">
        <f t="shared" si="26"/>
        <v>-</v>
      </c>
      <c r="K71" s="552"/>
      <c r="L71" s="355" t="str">
        <f t="shared" si="27"/>
        <v>-</v>
      </c>
      <c r="M71" s="552"/>
      <c r="N71" s="358" t="str">
        <f t="shared" si="28"/>
        <v>-</v>
      </c>
      <c r="O71" s="552"/>
      <c r="P71" s="355" t="str">
        <f t="shared" si="29"/>
        <v>-</v>
      </c>
      <c r="Q71" s="559"/>
      <c r="R71" s="358" t="str">
        <f t="shared" si="30"/>
        <v>-</v>
      </c>
      <c r="S71" s="1563"/>
      <c r="T71" s="1564"/>
      <c r="U71" s="1565"/>
    </row>
    <row r="72" spans="2:21" ht="17.100000000000001" customHeight="1">
      <c r="B72" s="589">
        <f>'計数根拠(計画5年)'!B72</f>
        <v>0</v>
      </c>
      <c r="C72" s="491"/>
      <c r="D72" s="448" t="str">
        <f t="shared" si="23"/>
        <v>-</v>
      </c>
      <c r="E72" s="492"/>
      <c r="F72" s="448" t="str">
        <f t="shared" si="24"/>
        <v>-</v>
      </c>
      <c r="G72" s="449">
        <f t="shared" si="34"/>
        <v>0</v>
      </c>
      <c r="H72" s="450" t="str">
        <f t="shared" si="25"/>
        <v>-</v>
      </c>
      <c r="I72" s="580"/>
      <c r="J72" s="358" t="str">
        <f t="shared" si="26"/>
        <v>-</v>
      </c>
      <c r="K72" s="552"/>
      <c r="L72" s="355" t="str">
        <f t="shared" si="27"/>
        <v>-</v>
      </c>
      <c r="M72" s="552"/>
      <c r="N72" s="358" t="str">
        <f t="shared" si="28"/>
        <v>-</v>
      </c>
      <c r="O72" s="552"/>
      <c r="P72" s="355" t="str">
        <f t="shared" si="29"/>
        <v>-</v>
      </c>
      <c r="Q72" s="559"/>
      <c r="R72" s="358" t="str">
        <f t="shared" si="30"/>
        <v>-</v>
      </c>
      <c r="S72" s="1563"/>
      <c r="T72" s="1564"/>
      <c r="U72" s="1565"/>
    </row>
    <row r="73" spans="2:21" ht="17.100000000000001" customHeight="1">
      <c r="B73" s="451" t="str">
        <f>'計数根拠(計画5年)'!B73</f>
        <v>その他</v>
      </c>
      <c r="C73" s="491"/>
      <c r="D73" s="448" t="str">
        <f t="shared" si="23"/>
        <v>-</v>
      </c>
      <c r="E73" s="492"/>
      <c r="F73" s="448" t="str">
        <f t="shared" si="24"/>
        <v>-</v>
      </c>
      <c r="G73" s="449">
        <f t="shared" si="33"/>
        <v>0</v>
      </c>
      <c r="H73" s="450" t="str">
        <f t="shared" si="25"/>
        <v>-</v>
      </c>
      <c r="I73" s="580"/>
      <c r="J73" s="358" t="str">
        <f t="shared" si="26"/>
        <v>-</v>
      </c>
      <c r="K73" s="552"/>
      <c r="L73" s="355" t="str">
        <f t="shared" si="27"/>
        <v>-</v>
      </c>
      <c r="M73" s="552"/>
      <c r="N73" s="358" t="str">
        <f t="shared" si="28"/>
        <v>-</v>
      </c>
      <c r="O73" s="552"/>
      <c r="P73" s="355" t="str">
        <f t="shared" si="29"/>
        <v>-</v>
      </c>
      <c r="Q73" s="559"/>
      <c r="R73" s="358" t="str">
        <f t="shared" si="30"/>
        <v>-</v>
      </c>
      <c r="S73" s="1563"/>
      <c r="T73" s="1564"/>
      <c r="U73" s="1565"/>
    </row>
    <row r="74" spans="2:21" ht="17.100000000000001" customHeight="1">
      <c r="B74" s="451" t="str">
        <f>'計数根拠(計画5年)'!B74</f>
        <v>減価償却費</v>
      </c>
      <c r="C74" s="493"/>
      <c r="D74" s="454" t="str">
        <f t="shared" si="23"/>
        <v>-</v>
      </c>
      <c r="E74" s="494"/>
      <c r="F74" s="454" t="str">
        <f t="shared" si="24"/>
        <v>-</v>
      </c>
      <c r="G74" s="449">
        <f t="shared" si="33"/>
        <v>0</v>
      </c>
      <c r="H74" s="455" t="str">
        <f t="shared" si="25"/>
        <v>-</v>
      </c>
      <c r="I74" s="581"/>
      <c r="J74" s="361" t="str">
        <f t="shared" si="26"/>
        <v>-</v>
      </c>
      <c r="K74" s="565"/>
      <c r="L74" s="359" t="str">
        <f t="shared" si="27"/>
        <v>-</v>
      </c>
      <c r="M74" s="565"/>
      <c r="N74" s="361" t="str">
        <f t="shared" si="28"/>
        <v>-</v>
      </c>
      <c r="O74" s="565"/>
      <c r="P74" s="359" t="str">
        <f t="shared" si="29"/>
        <v>-</v>
      </c>
      <c r="Q74" s="563"/>
      <c r="R74" s="361" t="str">
        <f t="shared" si="30"/>
        <v>-</v>
      </c>
      <c r="S74" s="1566"/>
      <c r="T74" s="1567"/>
      <c r="U74" s="1568"/>
    </row>
    <row r="75" spans="2:21" ht="17.100000000000001" customHeight="1" thickBot="1">
      <c r="B75" s="362" t="s">
        <v>201</v>
      </c>
      <c r="C75" s="495">
        <f>SUM(C43:C74)</f>
        <v>0</v>
      </c>
      <c r="D75" s="457" t="str">
        <f t="shared" si="23"/>
        <v>-</v>
      </c>
      <c r="E75" s="496">
        <f>SUM(E43:E74)</f>
        <v>0</v>
      </c>
      <c r="F75" s="457" t="str">
        <f t="shared" si="24"/>
        <v>-</v>
      </c>
      <c r="G75" s="458">
        <f>SUM(C75:E75)/2</f>
        <v>0</v>
      </c>
      <c r="H75" s="459" t="str">
        <f t="shared" si="25"/>
        <v>-</v>
      </c>
      <c r="I75" s="417">
        <f>SUM(I43:I74)</f>
        <v>0</v>
      </c>
      <c r="J75" s="368" t="str">
        <f t="shared" si="26"/>
        <v>-</v>
      </c>
      <c r="K75" s="415">
        <f>SUM(K43:K74)</f>
        <v>0</v>
      </c>
      <c r="L75" s="364" t="str">
        <f t="shared" si="27"/>
        <v>-</v>
      </c>
      <c r="M75" s="415">
        <f>SUM(M43:M74)</f>
        <v>0</v>
      </c>
      <c r="N75" s="368" t="str">
        <f t="shared" si="28"/>
        <v>-</v>
      </c>
      <c r="O75" s="415">
        <f>SUM(O43:O74)</f>
        <v>0</v>
      </c>
      <c r="P75" s="364" t="str">
        <f t="shared" si="29"/>
        <v>-</v>
      </c>
      <c r="Q75" s="415">
        <f>SUM(Q43:Q74)</f>
        <v>0</v>
      </c>
      <c r="R75" s="368" t="str">
        <f t="shared" si="30"/>
        <v>-</v>
      </c>
      <c r="S75" s="418"/>
      <c r="T75" s="418"/>
      <c r="U75" s="419"/>
    </row>
    <row r="76" spans="2:21" ht="11.25" hidden="1" customHeight="1"/>
    <row r="77" spans="2:21" ht="13.5" hidden="1" customHeight="1">
      <c r="B77" s="403" t="s">
        <v>104</v>
      </c>
      <c r="C77" s="343" t="s">
        <v>331</v>
      </c>
      <c r="D77" s="421"/>
      <c r="E77" s="343" t="s">
        <v>333</v>
      </c>
      <c r="F77" s="421"/>
      <c r="G77" s="497" t="s">
        <v>355</v>
      </c>
      <c r="H77" s="421"/>
      <c r="I77" s="347" t="s">
        <v>336</v>
      </c>
      <c r="J77" s="421"/>
      <c r="K77" s="422" t="s">
        <v>337</v>
      </c>
      <c r="L77" s="421"/>
      <c r="M77" s="350" t="s">
        <v>338</v>
      </c>
      <c r="N77" s="421"/>
      <c r="O77" s="350" t="s">
        <v>339</v>
      </c>
      <c r="P77" s="421"/>
      <c r="Q77" s="350" t="s">
        <v>340</v>
      </c>
      <c r="R77" s="1551" t="s">
        <v>356</v>
      </c>
      <c r="S77" s="1552"/>
      <c r="T77" s="1552"/>
      <c r="U77" s="1562"/>
    </row>
    <row r="78" spans="2:21" ht="13.5" hidden="1" customHeight="1">
      <c r="B78" s="404"/>
      <c r="C78" s="423"/>
      <c r="D78" s="424"/>
      <c r="E78" s="425"/>
      <c r="F78" s="424"/>
      <c r="G78" s="426">
        <f>SUM(C78:E78)/3</f>
        <v>0</v>
      </c>
      <c r="H78" s="424"/>
      <c r="I78" s="423"/>
      <c r="J78" s="424"/>
      <c r="K78" s="423"/>
      <c r="L78" s="424"/>
      <c r="M78" s="423"/>
      <c r="N78" s="424"/>
      <c r="O78" s="423"/>
      <c r="P78" s="424"/>
      <c r="Q78" s="423"/>
      <c r="R78" s="1553"/>
      <c r="S78" s="1554"/>
      <c r="T78" s="1554"/>
      <c r="U78" s="1572"/>
    </row>
    <row r="79" spans="2:21" ht="13.5" hidden="1" customHeight="1">
      <c r="B79" s="427"/>
      <c r="C79" s="428"/>
      <c r="D79" s="429"/>
      <c r="E79" s="430"/>
      <c r="F79" s="429"/>
      <c r="G79" s="431">
        <f>SUM(C79:E79)/3</f>
        <v>0</v>
      </c>
      <c r="H79" s="429"/>
      <c r="I79" s="428"/>
      <c r="J79" s="429"/>
      <c r="K79" s="428"/>
      <c r="L79" s="429"/>
      <c r="M79" s="428"/>
      <c r="N79" s="429"/>
      <c r="O79" s="428"/>
      <c r="P79" s="429"/>
      <c r="Q79" s="428"/>
      <c r="R79" s="429"/>
      <c r="S79" s="432"/>
      <c r="T79" s="432"/>
      <c r="U79" s="433"/>
    </row>
    <row r="80" spans="2:21" ht="13.5" hidden="1" customHeight="1">
      <c r="B80" s="406"/>
      <c r="C80" s="434"/>
      <c r="D80" s="435"/>
      <c r="E80" s="436"/>
      <c r="F80" s="435"/>
      <c r="G80" s="498">
        <f>SUM(C80:E80)/3</f>
        <v>0</v>
      </c>
      <c r="H80" s="435"/>
      <c r="I80" s="434"/>
      <c r="J80" s="435"/>
      <c r="K80" s="434"/>
      <c r="L80" s="435"/>
      <c r="M80" s="434"/>
      <c r="N80" s="435"/>
      <c r="O80" s="434"/>
      <c r="P80" s="435"/>
      <c r="Q80" s="434"/>
      <c r="R80" s="1555"/>
      <c r="S80" s="1556"/>
      <c r="T80" s="1556"/>
      <c r="U80" s="1573"/>
    </row>
    <row r="81" ht="11.25" customHeight="1"/>
    <row r="82" ht="11.25" customHeight="1"/>
    <row r="83" ht="11.25" customHeight="1"/>
    <row r="84" ht="11.25" customHeight="1"/>
    <row r="85" ht="11.25" customHeight="1"/>
    <row r="86" ht="11.25" customHeight="1"/>
    <row r="87" ht="11.25" customHeight="1"/>
    <row r="88" ht="11.25" customHeight="1"/>
    <row r="89" ht="11.25" customHeight="1"/>
    <row r="90" ht="11.25" customHeight="1"/>
    <row r="91" ht="11.25" customHeight="1"/>
    <row r="92" ht="11.25" customHeight="1"/>
    <row r="93" ht="11.25" customHeight="1"/>
    <row r="94" ht="11.25" customHeight="1"/>
    <row r="95" ht="11.25" customHeight="1"/>
    <row r="96" ht="11.25" customHeight="1"/>
    <row r="97" ht="11.25" customHeight="1"/>
    <row r="98" ht="11.25" customHeight="1"/>
    <row r="99" ht="11.25" customHeight="1"/>
    <row r="100" ht="11.25" customHeight="1"/>
    <row r="101" ht="11.25" customHeight="1"/>
    <row r="102" ht="11.25" customHeight="1"/>
    <row r="103" ht="11.25" customHeight="1"/>
    <row r="104" ht="11.25" customHeight="1"/>
    <row r="105" ht="11.25" customHeight="1"/>
    <row r="106" ht="11.25" customHeight="1"/>
    <row r="107" ht="11.25" customHeight="1"/>
    <row r="108" ht="11.25" customHeight="1"/>
    <row r="109" ht="11.25" customHeight="1"/>
    <row r="110" ht="11.25" customHeight="1"/>
    <row r="111" ht="11.25" customHeight="1"/>
    <row r="112" ht="11.25" customHeight="1"/>
    <row r="113" ht="11.25" customHeight="1"/>
    <row r="114" ht="11.25" customHeight="1"/>
    <row r="115" ht="11.25" customHeight="1"/>
    <row r="116" ht="11.25" customHeight="1"/>
    <row r="117" ht="11.25" customHeight="1"/>
    <row r="118" ht="11.25" customHeight="1"/>
    <row r="119" ht="11.25" customHeight="1"/>
    <row r="120" ht="11.25" customHeight="1"/>
    <row r="121" ht="11.25" customHeight="1"/>
    <row r="122" ht="11.25" customHeight="1"/>
    <row r="123" ht="11.25" customHeight="1"/>
    <row r="124" ht="11.25" customHeight="1"/>
    <row r="125" ht="11.25" customHeight="1"/>
    <row r="126" ht="11.25" customHeight="1"/>
    <row r="127" ht="11.25" customHeight="1"/>
    <row r="128" ht="11.25" customHeight="1"/>
    <row r="129" ht="11.25" customHeight="1"/>
    <row r="130" ht="11.25" customHeight="1"/>
    <row r="131" ht="11.25" customHeight="1"/>
    <row r="132" ht="11.25" customHeight="1"/>
    <row r="133" ht="11.25" customHeight="1"/>
  </sheetData>
  <sheetProtection formatCells="0" formatColumns="0" formatRows="0"/>
  <mergeCells count="70">
    <mergeCell ref="S15:U15"/>
    <mergeCell ref="S2:U2"/>
    <mergeCell ref="S3:U3"/>
    <mergeCell ref="S4:U4"/>
    <mergeCell ref="S5:U5"/>
    <mergeCell ref="S6:U6"/>
    <mergeCell ref="S7:U7"/>
    <mergeCell ref="S8:U8"/>
    <mergeCell ref="S9:U9"/>
    <mergeCell ref="S10:U10"/>
    <mergeCell ref="S11:U11"/>
    <mergeCell ref="S14:U14"/>
    <mergeCell ref="S28:U28"/>
    <mergeCell ref="S16:U16"/>
    <mergeCell ref="S17:U17"/>
    <mergeCell ref="S19:U19"/>
    <mergeCell ref="S20:U20"/>
    <mergeCell ref="S21:U21"/>
    <mergeCell ref="S22:U22"/>
    <mergeCell ref="S23:U23"/>
    <mergeCell ref="S24:U24"/>
    <mergeCell ref="S25:U25"/>
    <mergeCell ref="S26:U26"/>
    <mergeCell ref="S27:U27"/>
    <mergeCell ref="S29:U29"/>
    <mergeCell ref="S32:U32"/>
    <mergeCell ref="R77:U77"/>
    <mergeCell ref="R78:U78"/>
    <mergeCell ref="R80:U80"/>
    <mergeCell ref="S33:U33"/>
    <mergeCell ref="S34:U34"/>
    <mergeCell ref="S35:U35"/>
    <mergeCell ref="S36:U36"/>
    <mergeCell ref="S37:U37"/>
    <mergeCell ref="S50:U50"/>
    <mergeCell ref="S38:U38"/>
    <mergeCell ref="S39:U39"/>
    <mergeCell ref="S40:U40"/>
    <mergeCell ref="S41:U41"/>
    <mergeCell ref="S42:U42"/>
    <mergeCell ref="S44:U44"/>
    <mergeCell ref="S45:U45"/>
    <mergeCell ref="S46:U46"/>
    <mergeCell ref="S47:U47"/>
    <mergeCell ref="S48:U48"/>
    <mergeCell ref="S49:U49"/>
    <mergeCell ref="S62:U62"/>
    <mergeCell ref="S51:U51"/>
    <mergeCell ref="S52:U52"/>
    <mergeCell ref="S53:U53"/>
    <mergeCell ref="S54:U54"/>
    <mergeCell ref="S55:U55"/>
    <mergeCell ref="S56:U56"/>
    <mergeCell ref="S57:U57"/>
    <mergeCell ref="S58:U58"/>
    <mergeCell ref="S59:U59"/>
    <mergeCell ref="S60:U60"/>
    <mergeCell ref="S61:U61"/>
    <mergeCell ref="S74:U74"/>
    <mergeCell ref="S63:U63"/>
    <mergeCell ref="S64:U64"/>
    <mergeCell ref="S65:U65"/>
    <mergeCell ref="S66:U66"/>
    <mergeCell ref="S67:U67"/>
    <mergeCell ref="S68:U68"/>
    <mergeCell ref="S69:U69"/>
    <mergeCell ref="S70:U70"/>
    <mergeCell ref="S71:U71"/>
    <mergeCell ref="S72:U72"/>
    <mergeCell ref="S73:U73"/>
  </mergeCells>
  <phoneticPr fontId="4"/>
  <printOptions horizontalCentered="1"/>
  <pageMargins left="0.19685039370078741" right="0.19685039370078741" top="0.70866141732283472" bottom="0.19685039370078741" header="0.47244094488188981" footer="0.19685039370078741"/>
  <pageSetup paperSize="8" scale="107" fitToHeight="0" orientation="landscape" r:id="rId1"/>
  <headerFooter>
    <oddHeader xml:space="preserve">&amp;C&amp;16〔計画計数根拠　：　売上高・原価・販管費他〕
</oddHeader>
  </headerFooter>
  <rowBreaks count="1" manualBreakCount="1">
    <brk id="30" min="1" max="20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75D7F6-5E81-41B9-9D66-D8E3E52EE784}">
  <sheetPr>
    <tabColor rgb="FFFF0000"/>
    <pageSetUpPr fitToPage="1"/>
  </sheetPr>
  <dimension ref="A1:BJ137"/>
  <sheetViews>
    <sheetView showGridLines="0" view="pageBreakPreview" zoomScaleNormal="80" zoomScaleSheetLayoutView="100" workbookViewId="0">
      <selection activeCell="H89" sqref="H89:L89"/>
    </sheetView>
  </sheetViews>
  <sheetFormatPr defaultColWidth="9" defaultRowHeight="16.5"/>
  <cols>
    <col min="1" max="1" width="2.25" style="500" customWidth="1"/>
    <col min="2" max="5" width="3.75" style="499" customWidth="1"/>
    <col min="6" max="7" width="3.75" style="500" customWidth="1"/>
    <col min="8" max="12" width="3.25" style="500" customWidth="1"/>
    <col min="13" max="62" width="3" style="500" customWidth="1"/>
    <col min="63" max="63" width="2.5" style="500" customWidth="1"/>
    <col min="64" max="16384" width="9" style="500"/>
  </cols>
  <sheetData>
    <row r="1" spans="2:62" ht="16.5" customHeight="1" thickBot="1">
      <c r="BD1" s="501"/>
      <c r="BE1" s="501"/>
      <c r="BF1" s="2107" t="s">
        <v>329</v>
      </c>
      <c r="BG1" s="2107"/>
      <c r="BH1" s="2108">
        <f>'新経営改善計画書(5年)'!E6</f>
        <v>0</v>
      </c>
      <c r="BI1" s="2108"/>
      <c r="BJ1" s="502" t="s">
        <v>273</v>
      </c>
    </row>
    <row r="2" spans="2:62" ht="16.5" customHeight="1">
      <c r="B2" s="2109" t="s">
        <v>358</v>
      </c>
      <c r="C2" s="2110"/>
      <c r="D2" s="2110"/>
      <c r="E2" s="2111"/>
      <c r="F2" s="2118" t="s">
        <v>359</v>
      </c>
      <c r="G2" s="2118"/>
      <c r="H2" s="2121" t="s">
        <v>360</v>
      </c>
      <c r="I2" s="2122"/>
      <c r="J2" s="2122"/>
      <c r="K2" s="2122"/>
      <c r="L2" s="2122"/>
      <c r="M2" s="503" t="s">
        <v>361</v>
      </c>
      <c r="N2" s="2122">
        <v>1</v>
      </c>
      <c r="O2" s="2122"/>
      <c r="P2" s="504" t="s">
        <v>362</v>
      </c>
      <c r="Q2" s="505" t="s">
        <v>363</v>
      </c>
      <c r="R2" s="506" t="str">
        <f>'新経営改善計画書(5年)'!AG8</f>
        <v/>
      </c>
      <c r="S2" s="506" t="s">
        <v>268</v>
      </c>
      <c r="T2" s="506" t="str">
        <f>'新経営改善計画書(5年)'!AI8</f>
        <v/>
      </c>
      <c r="U2" s="506" t="s">
        <v>269</v>
      </c>
      <c r="V2" s="504" t="s">
        <v>273</v>
      </c>
      <c r="W2" s="503" t="s">
        <v>361</v>
      </c>
      <c r="X2" s="2122">
        <v>2</v>
      </c>
      <c r="Y2" s="2122"/>
      <c r="Z2" s="504" t="s">
        <v>362</v>
      </c>
      <c r="AA2" s="505" t="s">
        <v>363</v>
      </c>
      <c r="AB2" s="507" t="str">
        <f>IF($R$2="","",$R$2+1)</f>
        <v/>
      </c>
      <c r="AC2" s="506" t="s">
        <v>268</v>
      </c>
      <c r="AD2" s="506" t="str">
        <f>IF($T$2="","",$T$2)</f>
        <v/>
      </c>
      <c r="AE2" s="506" t="s">
        <v>269</v>
      </c>
      <c r="AF2" s="508" t="s">
        <v>273</v>
      </c>
      <c r="AG2" s="505" t="s">
        <v>361</v>
      </c>
      <c r="AH2" s="2122">
        <v>3</v>
      </c>
      <c r="AI2" s="2122"/>
      <c r="AJ2" s="504" t="s">
        <v>362</v>
      </c>
      <c r="AK2" s="505" t="s">
        <v>363</v>
      </c>
      <c r="AL2" s="507" t="str">
        <f>IF($R$2="","",$R$2+2)</f>
        <v/>
      </c>
      <c r="AM2" s="506" t="s">
        <v>268</v>
      </c>
      <c r="AN2" s="506" t="str">
        <f>IF($T$2="","",$T$2)</f>
        <v/>
      </c>
      <c r="AO2" s="506" t="s">
        <v>269</v>
      </c>
      <c r="AP2" s="504" t="s">
        <v>273</v>
      </c>
      <c r="AQ2" s="503" t="s">
        <v>361</v>
      </c>
      <c r="AR2" s="2122">
        <v>4</v>
      </c>
      <c r="AS2" s="2122"/>
      <c r="AT2" s="504" t="s">
        <v>362</v>
      </c>
      <c r="AU2" s="505" t="s">
        <v>363</v>
      </c>
      <c r="AV2" s="507" t="str">
        <f>IF($R$2="","",$R$2+3)</f>
        <v/>
      </c>
      <c r="AW2" s="506" t="s">
        <v>268</v>
      </c>
      <c r="AX2" s="506" t="str">
        <f>IF($T$2="","",$T$2)</f>
        <v/>
      </c>
      <c r="AY2" s="506" t="s">
        <v>269</v>
      </c>
      <c r="AZ2" s="508" t="s">
        <v>273</v>
      </c>
      <c r="BA2" s="505" t="s">
        <v>361</v>
      </c>
      <c r="BB2" s="2122">
        <v>5</v>
      </c>
      <c r="BC2" s="2122"/>
      <c r="BD2" s="504" t="s">
        <v>362</v>
      </c>
      <c r="BE2" s="505" t="s">
        <v>363</v>
      </c>
      <c r="BF2" s="507" t="str">
        <f>IF($R$2="","",$R$2+4)</f>
        <v/>
      </c>
      <c r="BG2" s="506" t="s">
        <v>268</v>
      </c>
      <c r="BH2" s="506" t="str">
        <f>IF($T$2="","",$T$2)</f>
        <v/>
      </c>
      <c r="BI2" s="506" t="s">
        <v>269</v>
      </c>
      <c r="BJ2" s="509" t="s">
        <v>273</v>
      </c>
    </row>
    <row r="3" spans="2:62" ht="16.5" customHeight="1">
      <c r="B3" s="2112"/>
      <c r="C3" s="2113"/>
      <c r="D3" s="2113"/>
      <c r="E3" s="2114"/>
      <c r="F3" s="2119"/>
      <c r="G3" s="2119"/>
      <c r="H3" s="2100" t="s">
        <v>364</v>
      </c>
      <c r="I3" s="2100"/>
      <c r="J3" s="2101"/>
      <c r="K3" s="2104" t="s">
        <v>365</v>
      </c>
      <c r="L3" s="2094"/>
      <c r="M3" s="2105" t="s">
        <v>366</v>
      </c>
      <c r="N3" s="2094"/>
      <c r="O3" s="2094"/>
      <c r="P3" s="2094"/>
      <c r="Q3" s="2094"/>
      <c r="R3" s="2094"/>
      <c r="S3" s="2094"/>
      <c r="T3" s="2094"/>
      <c r="U3" s="2094"/>
      <c r="V3" s="2094"/>
      <c r="W3" s="510"/>
      <c r="X3" s="2094" t="s">
        <v>366</v>
      </c>
      <c r="Y3" s="2094"/>
      <c r="Z3" s="2094"/>
      <c r="AA3" s="2094"/>
      <c r="AB3" s="2094"/>
      <c r="AC3" s="2094"/>
      <c r="AD3" s="2094"/>
      <c r="AE3" s="2094"/>
      <c r="AF3" s="2106"/>
      <c r="AG3" s="2094" t="s">
        <v>366</v>
      </c>
      <c r="AH3" s="2094"/>
      <c r="AI3" s="2094"/>
      <c r="AJ3" s="2094"/>
      <c r="AK3" s="2094"/>
      <c r="AL3" s="2094"/>
      <c r="AM3" s="2094"/>
      <c r="AN3" s="2094"/>
      <c r="AO3" s="2094"/>
      <c r="AP3" s="2094"/>
      <c r="AQ3" s="2105" t="s">
        <v>366</v>
      </c>
      <c r="AR3" s="2094"/>
      <c r="AS3" s="2094"/>
      <c r="AT3" s="2094"/>
      <c r="AU3" s="2094"/>
      <c r="AV3" s="2094"/>
      <c r="AW3" s="2094"/>
      <c r="AX3" s="2094"/>
      <c r="AY3" s="2094"/>
      <c r="AZ3" s="2106"/>
      <c r="BA3" s="2094" t="s">
        <v>366</v>
      </c>
      <c r="BB3" s="2094"/>
      <c r="BC3" s="2094"/>
      <c r="BD3" s="2094"/>
      <c r="BE3" s="2094"/>
      <c r="BF3" s="2094"/>
      <c r="BG3" s="2094"/>
      <c r="BH3" s="2094"/>
      <c r="BI3" s="2094"/>
      <c r="BJ3" s="2095"/>
    </row>
    <row r="4" spans="2:62" ht="16.5" customHeight="1">
      <c r="B4" s="2115"/>
      <c r="C4" s="2116"/>
      <c r="D4" s="2116"/>
      <c r="E4" s="2117"/>
      <c r="F4" s="2120"/>
      <c r="G4" s="2120"/>
      <c r="H4" s="2102"/>
      <c r="I4" s="2102"/>
      <c r="J4" s="2103"/>
      <c r="K4" s="2086"/>
      <c r="L4" s="2083"/>
      <c r="M4" s="2096" t="s">
        <v>367</v>
      </c>
      <c r="N4" s="2083"/>
      <c r="O4" s="2083"/>
      <c r="P4" s="2083"/>
      <c r="Q4" s="2084" t="s">
        <v>368</v>
      </c>
      <c r="R4" s="2084"/>
      <c r="S4" s="2084"/>
      <c r="T4" s="2085"/>
      <c r="U4" s="2086" t="s">
        <v>365</v>
      </c>
      <c r="V4" s="2083"/>
      <c r="W4" s="2097" t="s">
        <v>367</v>
      </c>
      <c r="X4" s="2084"/>
      <c r="Y4" s="2084"/>
      <c r="Z4" s="2085"/>
      <c r="AA4" s="2098" t="s">
        <v>368</v>
      </c>
      <c r="AB4" s="2084"/>
      <c r="AC4" s="2084"/>
      <c r="AD4" s="2084"/>
      <c r="AE4" s="2098" t="s">
        <v>365</v>
      </c>
      <c r="AF4" s="2099"/>
      <c r="AG4" s="2084" t="s">
        <v>367</v>
      </c>
      <c r="AH4" s="2084"/>
      <c r="AI4" s="2084"/>
      <c r="AJ4" s="2084"/>
      <c r="AK4" s="2084" t="s">
        <v>368</v>
      </c>
      <c r="AL4" s="2084"/>
      <c r="AM4" s="2084"/>
      <c r="AN4" s="2085"/>
      <c r="AO4" s="2086" t="s">
        <v>365</v>
      </c>
      <c r="AP4" s="2083"/>
      <c r="AQ4" s="2097" t="s">
        <v>367</v>
      </c>
      <c r="AR4" s="2084"/>
      <c r="AS4" s="2084"/>
      <c r="AT4" s="2084"/>
      <c r="AU4" s="2098" t="s">
        <v>368</v>
      </c>
      <c r="AV4" s="2084"/>
      <c r="AW4" s="2084"/>
      <c r="AX4" s="2084"/>
      <c r="AY4" s="2098" t="s">
        <v>365</v>
      </c>
      <c r="AZ4" s="2099"/>
      <c r="BA4" s="2083" t="s">
        <v>367</v>
      </c>
      <c r="BB4" s="2083"/>
      <c r="BC4" s="2083"/>
      <c r="BD4" s="2083"/>
      <c r="BE4" s="2084" t="s">
        <v>368</v>
      </c>
      <c r="BF4" s="2084"/>
      <c r="BG4" s="2084"/>
      <c r="BH4" s="2085"/>
      <c r="BI4" s="2086" t="s">
        <v>365</v>
      </c>
      <c r="BJ4" s="2087"/>
    </row>
    <row r="5" spans="2:62" ht="19.5" customHeight="1">
      <c r="B5" s="2088" t="s">
        <v>369</v>
      </c>
      <c r="C5" s="2089"/>
      <c r="D5" s="2089"/>
      <c r="E5" s="2090"/>
      <c r="F5" s="2057" t="s">
        <v>370</v>
      </c>
      <c r="G5" s="2058"/>
      <c r="H5" s="2059">
        <f>H85</f>
        <v>0</v>
      </c>
      <c r="I5" s="2047"/>
      <c r="J5" s="2048"/>
      <c r="K5" s="2026" t="str">
        <f>IFERROR(H7/$H$28,"-")</f>
        <v>-</v>
      </c>
      <c r="L5" s="2050"/>
      <c r="M5" s="2046">
        <f>M85</f>
        <v>0</v>
      </c>
      <c r="N5" s="2047"/>
      <c r="O5" s="2047"/>
      <c r="P5" s="2047"/>
      <c r="Q5" s="2049" t="str">
        <f>R85</f>
        <v>0</v>
      </c>
      <c r="R5" s="2047"/>
      <c r="S5" s="2047"/>
      <c r="T5" s="2048"/>
      <c r="U5" s="2026" t="str">
        <f>IFERROR(Q7/$Q$28,"-")</f>
        <v>-</v>
      </c>
      <c r="V5" s="2045"/>
      <c r="W5" s="2046">
        <f>W85</f>
        <v>0</v>
      </c>
      <c r="X5" s="2047"/>
      <c r="Y5" s="2047"/>
      <c r="Z5" s="2048"/>
      <c r="AA5" s="2047" t="str">
        <f>AB85</f>
        <v>0</v>
      </c>
      <c r="AB5" s="2047"/>
      <c r="AC5" s="2047"/>
      <c r="AD5" s="2048"/>
      <c r="AE5" s="2026" t="str">
        <f>IFERROR(AA7/$AA$28,"-")</f>
        <v>-</v>
      </c>
      <c r="AF5" s="2050"/>
      <c r="AG5" s="2046">
        <f>AG85</f>
        <v>0</v>
      </c>
      <c r="AH5" s="2047"/>
      <c r="AI5" s="2047"/>
      <c r="AJ5" s="2047"/>
      <c r="AK5" s="2049" t="str">
        <f>AL85</f>
        <v>0</v>
      </c>
      <c r="AL5" s="2047"/>
      <c r="AM5" s="2047"/>
      <c r="AN5" s="2048"/>
      <c r="AO5" s="2026" t="str">
        <f>IFERROR(AK7/$AK$28,"-")</f>
        <v>-</v>
      </c>
      <c r="AP5" s="2045"/>
      <c r="AQ5" s="2046">
        <f>AQ85</f>
        <v>0</v>
      </c>
      <c r="AR5" s="2047"/>
      <c r="AS5" s="2047"/>
      <c r="AT5" s="2048"/>
      <c r="AU5" s="2047" t="str">
        <f>AV85</f>
        <v>0</v>
      </c>
      <c r="AV5" s="2047"/>
      <c r="AW5" s="2047"/>
      <c r="AX5" s="2048"/>
      <c r="AY5" s="2026" t="str">
        <f>IFERROR(AU7/$AU$28,"-")</f>
        <v>-</v>
      </c>
      <c r="AZ5" s="2045"/>
      <c r="BA5" s="2046">
        <f>BA85</f>
        <v>0</v>
      </c>
      <c r="BB5" s="2047"/>
      <c r="BC5" s="2047"/>
      <c r="BD5" s="2047"/>
      <c r="BE5" s="2049" t="str">
        <f>BF85</f>
        <v>0</v>
      </c>
      <c r="BF5" s="2047"/>
      <c r="BG5" s="2047"/>
      <c r="BH5" s="2048"/>
      <c r="BI5" s="2026" t="str">
        <f>IFERROR(BE7/$BE$28,"-")</f>
        <v>-</v>
      </c>
      <c r="BJ5" s="2027"/>
    </row>
    <row r="6" spans="2:62" ht="19.5" customHeight="1">
      <c r="B6" s="2036"/>
      <c r="C6" s="2037"/>
      <c r="D6" s="2037"/>
      <c r="E6" s="2038"/>
      <c r="F6" s="2009" t="s">
        <v>371</v>
      </c>
      <c r="G6" s="2010"/>
      <c r="H6" s="2011">
        <f>H86</f>
        <v>0</v>
      </c>
      <c r="I6" s="2012"/>
      <c r="J6" s="2013"/>
      <c r="K6" s="2021"/>
      <c r="L6" s="2031"/>
      <c r="M6" s="2014">
        <f>M86</f>
        <v>0</v>
      </c>
      <c r="N6" s="2012"/>
      <c r="O6" s="2012"/>
      <c r="P6" s="2012"/>
      <c r="Q6" s="2015" t="str">
        <f>R86</f>
        <v>0</v>
      </c>
      <c r="R6" s="2012"/>
      <c r="S6" s="2012"/>
      <c r="T6" s="2013"/>
      <c r="U6" s="2021"/>
      <c r="V6" s="2022"/>
      <c r="W6" s="2014">
        <f>W86</f>
        <v>0</v>
      </c>
      <c r="X6" s="2012"/>
      <c r="Y6" s="2012"/>
      <c r="Z6" s="2013"/>
      <c r="AA6" s="2012" t="str">
        <f>AB86</f>
        <v>0</v>
      </c>
      <c r="AB6" s="2012"/>
      <c r="AC6" s="2012"/>
      <c r="AD6" s="2013"/>
      <c r="AE6" s="2021"/>
      <c r="AF6" s="2031"/>
      <c r="AG6" s="2014">
        <f>AG86</f>
        <v>0</v>
      </c>
      <c r="AH6" s="2012"/>
      <c r="AI6" s="2012"/>
      <c r="AJ6" s="2012"/>
      <c r="AK6" s="2015" t="str">
        <f>AL86</f>
        <v>0</v>
      </c>
      <c r="AL6" s="2012"/>
      <c r="AM6" s="2012"/>
      <c r="AN6" s="2013"/>
      <c r="AO6" s="2021"/>
      <c r="AP6" s="2022"/>
      <c r="AQ6" s="2014">
        <f>AQ86</f>
        <v>0</v>
      </c>
      <c r="AR6" s="2012"/>
      <c r="AS6" s="2012"/>
      <c r="AT6" s="2013"/>
      <c r="AU6" s="2012" t="str">
        <f>AV86</f>
        <v>0</v>
      </c>
      <c r="AV6" s="2012"/>
      <c r="AW6" s="2012"/>
      <c r="AX6" s="2013"/>
      <c r="AY6" s="2021"/>
      <c r="AZ6" s="2022"/>
      <c r="BA6" s="2014">
        <f>BA86</f>
        <v>0</v>
      </c>
      <c r="BB6" s="2012"/>
      <c r="BC6" s="2012"/>
      <c r="BD6" s="2012"/>
      <c r="BE6" s="2015" t="str">
        <f>BF86</f>
        <v>0</v>
      </c>
      <c r="BF6" s="2012"/>
      <c r="BG6" s="2012"/>
      <c r="BH6" s="2013"/>
      <c r="BI6" s="2021"/>
      <c r="BJ6" s="2028"/>
    </row>
    <row r="7" spans="2:62" ht="19.5" customHeight="1">
      <c r="B7" s="2091"/>
      <c r="C7" s="2092"/>
      <c r="D7" s="2092"/>
      <c r="E7" s="2093"/>
      <c r="F7" s="2060" t="s">
        <v>372</v>
      </c>
      <c r="G7" s="2061"/>
      <c r="H7" s="2062">
        <f>SUM(H5:J6)</f>
        <v>0</v>
      </c>
      <c r="I7" s="2052"/>
      <c r="J7" s="2053"/>
      <c r="K7" s="2063"/>
      <c r="L7" s="2067"/>
      <c r="M7" s="2051">
        <f>SUM(M5:P6)</f>
        <v>0</v>
      </c>
      <c r="N7" s="2052"/>
      <c r="O7" s="2052"/>
      <c r="P7" s="2052"/>
      <c r="Q7" s="1992">
        <f>SUM(Q5:T6)</f>
        <v>0</v>
      </c>
      <c r="R7" s="1990"/>
      <c r="S7" s="1990"/>
      <c r="T7" s="1991"/>
      <c r="U7" s="2063"/>
      <c r="V7" s="2064"/>
      <c r="W7" s="2051">
        <f>SUM(W5:Z6)</f>
        <v>0</v>
      </c>
      <c r="X7" s="2052"/>
      <c r="Y7" s="2052"/>
      <c r="Z7" s="2053"/>
      <c r="AA7" s="1992">
        <f>SUM(AA5:AD6)</f>
        <v>0</v>
      </c>
      <c r="AB7" s="1990"/>
      <c r="AC7" s="1990"/>
      <c r="AD7" s="1991"/>
      <c r="AE7" s="2063"/>
      <c r="AF7" s="2067"/>
      <c r="AG7" s="2051">
        <f>SUM(AG5:AJ6)</f>
        <v>0</v>
      </c>
      <c r="AH7" s="2052"/>
      <c r="AI7" s="2052"/>
      <c r="AJ7" s="2052"/>
      <c r="AK7" s="1992">
        <f>SUM(AK5:AN6)</f>
        <v>0</v>
      </c>
      <c r="AL7" s="1990"/>
      <c r="AM7" s="1990"/>
      <c r="AN7" s="1991"/>
      <c r="AO7" s="2063"/>
      <c r="AP7" s="2064"/>
      <c r="AQ7" s="2051">
        <f>SUM(AQ5:AT6)</f>
        <v>0</v>
      </c>
      <c r="AR7" s="2052"/>
      <c r="AS7" s="2052"/>
      <c r="AT7" s="2053"/>
      <c r="AU7" s="1992">
        <f>SUM(AU5:AX6)</f>
        <v>0</v>
      </c>
      <c r="AV7" s="1990"/>
      <c r="AW7" s="1990"/>
      <c r="AX7" s="1991"/>
      <c r="AY7" s="2063"/>
      <c r="AZ7" s="2064"/>
      <c r="BA7" s="2051">
        <f>SUM(BA5:BD6)</f>
        <v>0</v>
      </c>
      <c r="BB7" s="2052"/>
      <c r="BC7" s="2052"/>
      <c r="BD7" s="2052"/>
      <c r="BE7" s="1992">
        <f>SUM(BE5:BH6)</f>
        <v>0</v>
      </c>
      <c r="BF7" s="1990"/>
      <c r="BG7" s="1990"/>
      <c r="BH7" s="1991"/>
      <c r="BI7" s="2063"/>
      <c r="BJ7" s="2066"/>
    </row>
    <row r="8" spans="2:62" ht="19.5" customHeight="1">
      <c r="B8" s="2077">
        <f>C51</f>
        <v>0</v>
      </c>
      <c r="C8" s="2078"/>
      <c r="D8" s="2078"/>
      <c r="E8" s="2079"/>
      <c r="F8" s="2057" t="s">
        <v>370</v>
      </c>
      <c r="G8" s="2058"/>
      <c r="H8" s="2059">
        <f>H87</f>
        <v>0</v>
      </c>
      <c r="I8" s="2047"/>
      <c r="J8" s="2048"/>
      <c r="K8" s="2026" t="str">
        <f t="shared" ref="K8" si="0">IFERROR(H10/$H$28,"-")</f>
        <v>-</v>
      </c>
      <c r="L8" s="2050"/>
      <c r="M8" s="2046">
        <f>M87</f>
        <v>0</v>
      </c>
      <c r="N8" s="2047"/>
      <c r="O8" s="2047"/>
      <c r="P8" s="2047"/>
      <c r="Q8" s="2049" t="str">
        <f>R87</f>
        <v>0</v>
      </c>
      <c r="R8" s="2047"/>
      <c r="S8" s="2047"/>
      <c r="T8" s="2048"/>
      <c r="U8" s="2026" t="str">
        <f>IFERROR(Q10/$Q$28,"-")</f>
        <v>-</v>
      </c>
      <c r="V8" s="2045"/>
      <c r="W8" s="2046">
        <f>W87</f>
        <v>0</v>
      </c>
      <c r="X8" s="2047"/>
      <c r="Y8" s="2047"/>
      <c r="Z8" s="2048"/>
      <c r="AA8" s="2047" t="str">
        <f>AB87</f>
        <v>0</v>
      </c>
      <c r="AB8" s="2047"/>
      <c r="AC8" s="2047"/>
      <c r="AD8" s="2048"/>
      <c r="AE8" s="2026" t="str">
        <f t="shared" ref="AE8" si="1">IFERROR(AA10/$AA$28,"-")</f>
        <v>-</v>
      </c>
      <c r="AF8" s="2050"/>
      <c r="AG8" s="2046">
        <f>AG87</f>
        <v>0</v>
      </c>
      <c r="AH8" s="2047"/>
      <c r="AI8" s="2047"/>
      <c r="AJ8" s="2047"/>
      <c r="AK8" s="2049" t="str">
        <f>AL87</f>
        <v>0</v>
      </c>
      <c r="AL8" s="2047"/>
      <c r="AM8" s="2047"/>
      <c r="AN8" s="2048"/>
      <c r="AO8" s="2026" t="str">
        <f>IFERROR(AK10/$AK$28,"-")</f>
        <v>-</v>
      </c>
      <c r="AP8" s="2045"/>
      <c r="AQ8" s="2046">
        <f>AQ87</f>
        <v>0</v>
      </c>
      <c r="AR8" s="2047"/>
      <c r="AS8" s="2047"/>
      <c r="AT8" s="2048"/>
      <c r="AU8" s="2047" t="str">
        <f>AV87</f>
        <v>0</v>
      </c>
      <c r="AV8" s="2047"/>
      <c r="AW8" s="2047"/>
      <c r="AX8" s="2048"/>
      <c r="AY8" s="2026" t="str">
        <f t="shared" ref="AY8" si="2">IFERROR(AU10/$AU$28,"-")</f>
        <v>-</v>
      </c>
      <c r="AZ8" s="2045"/>
      <c r="BA8" s="2046">
        <f>BA87</f>
        <v>0</v>
      </c>
      <c r="BB8" s="2047"/>
      <c r="BC8" s="2047"/>
      <c r="BD8" s="2047"/>
      <c r="BE8" s="2049" t="str">
        <f>BF87</f>
        <v>0</v>
      </c>
      <c r="BF8" s="2047"/>
      <c r="BG8" s="2047"/>
      <c r="BH8" s="2048"/>
      <c r="BI8" s="2026" t="str">
        <f>IFERROR(BE10/$BE$28,"-")</f>
        <v>-</v>
      </c>
      <c r="BJ8" s="2027"/>
    </row>
    <row r="9" spans="2:62" ht="19.5" customHeight="1">
      <c r="B9" s="2071"/>
      <c r="C9" s="2072"/>
      <c r="D9" s="2072"/>
      <c r="E9" s="2073"/>
      <c r="F9" s="2009" t="s">
        <v>371</v>
      </c>
      <c r="G9" s="2010"/>
      <c r="H9" s="2011">
        <f>H88</f>
        <v>0</v>
      </c>
      <c r="I9" s="2012"/>
      <c r="J9" s="2013"/>
      <c r="K9" s="2021"/>
      <c r="L9" s="2031"/>
      <c r="M9" s="2014">
        <f>M88</f>
        <v>0</v>
      </c>
      <c r="N9" s="2012"/>
      <c r="O9" s="2012"/>
      <c r="P9" s="2012"/>
      <c r="Q9" s="2015" t="str">
        <f>R88</f>
        <v>0</v>
      </c>
      <c r="R9" s="2012"/>
      <c r="S9" s="2012"/>
      <c r="T9" s="2013"/>
      <c r="U9" s="2021"/>
      <c r="V9" s="2022"/>
      <c r="W9" s="2014">
        <f>W88</f>
        <v>0</v>
      </c>
      <c r="X9" s="2012"/>
      <c r="Y9" s="2012"/>
      <c r="Z9" s="2013"/>
      <c r="AA9" s="2012" t="str">
        <f>AB88</f>
        <v>0</v>
      </c>
      <c r="AB9" s="2012"/>
      <c r="AC9" s="2012"/>
      <c r="AD9" s="2013"/>
      <c r="AE9" s="2021"/>
      <c r="AF9" s="2031"/>
      <c r="AG9" s="2014">
        <f>AG88</f>
        <v>0</v>
      </c>
      <c r="AH9" s="2012"/>
      <c r="AI9" s="2012"/>
      <c r="AJ9" s="2012"/>
      <c r="AK9" s="2015" t="str">
        <f>AL88</f>
        <v>0</v>
      </c>
      <c r="AL9" s="2012"/>
      <c r="AM9" s="2012"/>
      <c r="AN9" s="2013"/>
      <c r="AO9" s="2021"/>
      <c r="AP9" s="2022"/>
      <c r="AQ9" s="2014">
        <f>AQ88</f>
        <v>0</v>
      </c>
      <c r="AR9" s="2012"/>
      <c r="AS9" s="2012"/>
      <c r="AT9" s="2013"/>
      <c r="AU9" s="2012" t="str">
        <f>AV88</f>
        <v>0</v>
      </c>
      <c r="AV9" s="2012"/>
      <c r="AW9" s="2012"/>
      <c r="AX9" s="2013"/>
      <c r="AY9" s="2021"/>
      <c r="AZ9" s="2022"/>
      <c r="BA9" s="2014">
        <f>BA88</f>
        <v>0</v>
      </c>
      <c r="BB9" s="2012"/>
      <c r="BC9" s="2012"/>
      <c r="BD9" s="2012"/>
      <c r="BE9" s="2015" t="str">
        <f>BF88</f>
        <v>0</v>
      </c>
      <c r="BF9" s="2012"/>
      <c r="BG9" s="2012"/>
      <c r="BH9" s="2013"/>
      <c r="BI9" s="2021"/>
      <c r="BJ9" s="2028"/>
    </row>
    <row r="10" spans="2:62" ht="19.5" customHeight="1">
      <c r="B10" s="2080"/>
      <c r="C10" s="2081"/>
      <c r="D10" s="2081"/>
      <c r="E10" s="2082"/>
      <c r="F10" s="2006" t="s">
        <v>372</v>
      </c>
      <c r="G10" s="2007"/>
      <c r="H10" s="2008">
        <f>SUM(H8:J9)</f>
        <v>0</v>
      </c>
      <c r="I10" s="1990"/>
      <c r="J10" s="1991"/>
      <c r="K10" s="2023"/>
      <c r="L10" s="2032"/>
      <c r="M10" s="1989">
        <f>SUM(M8:P9)</f>
        <v>0</v>
      </c>
      <c r="N10" s="1990"/>
      <c r="O10" s="1990"/>
      <c r="P10" s="1990"/>
      <c r="Q10" s="1992">
        <f>SUM(Q8:T9)</f>
        <v>0</v>
      </c>
      <c r="R10" s="1990"/>
      <c r="S10" s="1990"/>
      <c r="T10" s="1991"/>
      <c r="U10" s="2023"/>
      <c r="V10" s="2024"/>
      <c r="W10" s="1989">
        <f>SUM(W8:Z9)</f>
        <v>0</v>
      </c>
      <c r="X10" s="1990"/>
      <c r="Y10" s="1990"/>
      <c r="Z10" s="1991"/>
      <c r="AA10" s="1992">
        <f>SUM(AA8:AD9)</f>
        <v>0</v>
      </c>
      <c r="AB10" s="1990"/>
      <c r="AC10" s="1990"/>
      <c r="AD10" s="1991"/>
      <c r="AE10" s="2023"/>
      <c r="AF10" s="2032"/>
      <c r="AG10" s="1989">
        <f>SUM(AG8:AJ9)</f>
        <v>0</v>
      </c>
      <c r="AH10" s="1990"/>
      <c r="AI10" s="1990"/>
      <c r="AJ10" s="1990"/>
      <c r="AK10" s="1992">
        <f>SUM(AK8:AN9)</f>
        <v>0</v>
      </c>
      <c r="AL10" s="1990"/>
      <c r="AM10" s="1990"/>
      <c r="AN10" s="1991"/>
      <c r="AO10" s="2023"/>
      <c r="AP10" s="2024"/>
      <c r="AQ10" s="1989">
        <f>SUM(AQ8:AT9)</f>
        <v>0</v>
      </c>
      <c r="AR10" s="1990"/>
      <c r="AS10" s="1990"/>
      <c r="AT10" s="1991"/>
      <c r="AU10" s="1992">
        <f>SUM(AU8:AX9)</f>
        <v>0</v>
      </c>
      <c r="AV10" s="1990"/>
      <c r="AW10" s="1990"/>
      <c r="AX10" s="1991"/>
      <c r="AY10" s="2023"/>
      <c r="AZ10" s="2024"/>
      <c r="BA10" s="1989">
        <f>SUM(BA8:BD9)</f>
        <v>0</v>
      </c>
      <c r="BB10" s="1990"/>
      <c r="BC10" s="1990"/>
      <c r="BD10" s="1990"/>
      <c r="BE10" s="1992">
        <f>SUM(BE8:BH9)</f>
        <v>0</v>
      </c>
      <c r="BF10" s="1990"/>
      <c r="BG10" s="1990"/>
      <c r="BH10" s="1991"/>
      <c r="BI10" s="2023"/>
      <c r="BJ10" s="2029"/>
    </row>
    <row r="11" spans="2:62" ht="19.5" customHeight="1">
      <c r="B11" s="2068">
        <f>C53</f>
        <v>0</v>
      </c>
      <c r="C11" s="2069"/>
      <c r="D11" s="2069"/>
      <c r="E11" s="2070"/>
      <c r="F11" s="2042" t="s">
        <v>370</v>
      </c>
      <c r="G11" s="2043"/>
      <c r="H11" s="2044">
        <f>H89</f>
        <v>0</v>
      </c>
      <c r="I11" s="2017"/>
      <c r="J11" s="2018"/>
      <c r="K11" s="2019" t="str">
        <f t="shared" ref="K11" si="3">IFERROR(H13/$H$28,"-")</f>
        <v>-</v>
      </c>
      <c r="L11" s="2030"/>
      <c r="M11" s="2016">
        <f>M89</f>
        <v>0</v>
      </c>
      <c r="N11" s="2017"/>
      <c r="O11" s="2017"/>
      <c r="P11" s="2017"/>
      <c r="Q11" s="2025" t="str">
        <f>R89</f>
        <v>0</v>
      </c>
      <c r="R11" s="2017"/>
      <c r="S11" s="2017"/>
      <c r="T11" s="2018"/>
      <c r="U11" s="2019" t="str">
        <f>IFERROR(Q13/$Q$28,"-")</f>
        <v>-</v>
      </c>
      <c r="V11" s="2020"/>
      <c r="W11" s="2016">
        <f>W89</f>
        <v>0</v>
      </c>
      <c r="X11" s="2017"/>
      <c r="Y11" s="2017"/>
      <c r="Z11" s="2018"/>
      <c r="AA11" s="2017" t="str">
        <f>AB89</f>
        <v>0</v>
      </c>
      <c r="AB11" s="2017"/>
      <c r="AC11" s="2017"/>
      <c r="AD11" s="2018"/>
      <c r="AE11" s="2019" t="str">
        <f t="shared" ref="AE11" si="4">IFERROR(AA13/$AA$28,"-")</f>
        <v>-</v>
      </c>
      <c r="AF11" s="2030"/>
      <c r="AG11" s="2016">
        <f>AG89</f>
        <v>0</v>
      </c>
      <c r="AH11" s="2017"/>
      <c r="AI11" s="2017"/>
      <c r="AJ11" s="2017"/>
      <c r="AK11" s="2025" t="str">
        <f>AL89</f>
        <v>0</v>
      </c>
      <c r="AL11" s="2017"/>
      <c r="AM11" s="2017"/>
      <c r="AN11" s="2018"/>
      <c r="AO11" s="2019" t="str">
        <f>IFERROR(AK13/$AK$28,"-")</f>
        <v>-</v>
      </c>
      <c r="AP11" s="2020"/>
      <c r="AQ11" s="2016">
        <f>AQ89</f>
        <v>0</v>
      </c>
      <c r="AR11" s="2017"/>
      <c r="AS11" s="2017"/>
      <c r="AT11" s="2018"/>
      <c r="AU11" s="2017" t="str">
        <f>AV89</f>
        <v>0</v>
      </c>
      <c r="AV11" s="2017"/>
      <c r="AW11" s="2017"/>
      <c r="AX11" s="2018"/>
      <c r="AY11" s="2019" t="str">
        <f t="shared" ref="AY11" si="5">IFERROR(AU13/$AU$28,"-")</f>
        <v>-</v>
      </c>
      <c r="AZ11" s="2020"/>
      <c r="BA11" s="2016">
        <f>BA89</f>
        <v>0</v>
      </c>
      <c r="BB11" s="2017"/>
      <c r="BC11" s="2017"/>
      <c r="BD11" s="2017"/>
      <c r="BE11" s="2025" t="str">
        <f>BF89</f>
        <v>0</v>
      </c>
      <c r="BF11" s="2017"/>
      <c r="BG11" s="2017"/>
      <c r="BH11" s="2018"/>
      <c r="BI11" s="2019" t="str">
        <f>IFERROR(BE13/$BE$28,"-")</f>
        <v>-</v>
      </c>
      <c r="BJ11" s="2065"/>
    </row>
    <row r="12" spans="2:62" ht="19.5" customHeight="1">
      <c r="B12" s="2071"/>
      <c r="C12" s="2072"/>
      <c r="D12" s="2072"/>
      <c r="E12" s="2073"/>
      <c r="F12" s="2009" t="s">
        <v>371</v>
      </c>
      <c r="G12" s="2010"/>
      <c r="H12" s="2011">
        <f>H90</f>
        <v>0</v>
      </c>
      <c r="I12" s="2012"/>
      <c r="J12" s="2013"/>
      <c r="K12" s="2021"/>
      <c r="L12" s="2031"/>
      <c r="M12" s="2014">
        <f>M90</f>
        <v>0</v>
      </c>
      <c r="N12" s="2012"/>
      <c r="O12" s="2012"/>
      <c r="P12" s="2012"/>
      <c r="Q12" s="2015" t="str">
        <f>R90</f>
        <v>0</v>
      </c>
      <c r="R12" s="2012"/>
      <c r="S12" s="2012"/>
      <c r="T12" s="2013"/>
      <c r="U12" s="2021"/>
      <c r="V12" s="2022"/>
      <c r="W12" s="2014">
        <f>W90</f>
        <v>0</v>
      </c>
      <c r="X12" s="2012"/>
      <c r="Y12" s="2012"/>
      <c r="Z12" s="2013"/>
      <c r="AA12" s="2012" t="str">
        <f>AB90</f>
        <v>0</v>
      </c>
      <c r="AB12" s="2012"/>
      <c r="AC12" s="2012"/>
      <c r="AD12" s="2013"/>
      <c r="AE12" s="2021"/>
      <c r="AF12" s="2031"/>
      <c r="AG12" s="2014">
        <f>AG90</f>
        <v>0</v>
      </c>
      <c r="AH12" s="2012"/>
      <c r="AI12" s="2012"/>
      <c r="AJ12" s="2012"/>
      <c r="AK12" s="2015" t="str">
        <f>AL90</f>
        <v>0</v>
      </c>
      <c r="AL12" s="2012"/>
      <c r="AM12" s="2012"/>
      <c r="AN12" s="2013"/>
      <c r="AO12" s="2021"/>
      <c r="AP12" s="2022"/>
      <c r="AQ12" s="2014">
        <f>AQ90</f>
        <v>0</v>
      </c>
      <c r="AR12" s="2012"/>
      <c r="AS12" s="2012"/>
      <c r="AT12" s="2013"/>
      <c r="AU12" s="2012" t="str">
        <f>AV90</f>
        <v>0</v>
      </c>
      <c r="AV12" s="2012"/>
      <c r="AW12" s="2012"/>
      <c r="AX12" s="2013"/>
      <c r="AY12" s="2021"/>
      <c r="AZ12" s="2022"/>
      <c r="BA12" s="2014">
        <f>BA90</f>
        <v>0</v>
      </c>
      <c r="BB12" s="2012"/>
      <c r="BC12" s="2012"/>
      <c r="BD12" s="2012"/>
      <c r="BE12" s="2015" t="str">
        <f>BF90</f>
        <v>0</v>
      </c>
      <c r="BF12" s="2012"/>
      <c r="BG12" s="2012"/>
      <c r="BH12" s="2013"/>
      <c r="BI12" s="2021"/>
      <c r="BJ12" s="2028"/>
    </row>
    <row r="13" spans="2:62" ht="19.5" customHeight="1">
      <c r="B13" s="2074"/>
      <c r="C13" s="2075"/>
      <c r="D13" s="2075"/>
      <c r="E13" s="2076"/>
      <c r="F13" s="2060" t="s">
        <v>372</v>
      </c>
      <c r="G13" s="2061"/>
      <c r="H13" s="2062">
        <f>SUM(H11:J12)</f>
        <v>0</v>
      </c>
      <c r="I13" s="2052"/>
      <c r="J13" s="2053"/>
      <c r="K13" s="2063"/>
      <c r="L13" s="2067"/>
      <c r="M13" s="2051">
        <f>SUM(M11:P12)</f>
        <v>0</v>
      </c>
      <c r="N13" s="2052"/>
      <c r="O13" s="2052"/>
      <c r="P13" s="2052"/>
      <c r="Q13" s="1992">
        <f>SUM(Q11:T12)</f>
        <v>0</v>
      </c>
      <c r="R13" s="1990"/>
      <c r="S13" s="1990"/>
      <c r="T13" s="1991"/>
      <c r="U13" s="2063"/>
      <c r="V13" s="2064"/>
      <c r="W13" s="2051">
        <f>SUM(W11:Z12)</f>
        <v>0</v>
      </c>
      <c r="X13" s="2052"/>
      <c r="Y13" s="2052"/>
      <c r="Z13" s="2053"/>
      <c r="AA13" s="1992">
        <f>SUM(AA11:AD12)</f>
        <v>0</v>
      </c>
      <c r="AB13" s="1990"/>
      <c r="AC13" s="1990"/>
      <c r="AD13" s="1991"/>
      <c r="AE13" s="2063"/>
      <c r="AF13" s="2067"/>
      <c r="AG13" s="2051">
        <f>SUM(AG11:AJ12)</f>
        <v>0</v>
      </c>
      <c r="AH13" s="2052"/>
      <c r="AI13" s="2052"/>
      <c r="AJ13" s="2052"/>
      <c r="AK13" s="1992">
        <f>SUM(AK11:AN12)</f>
        <v>0</v>
      </c>
      <c r="AL13" s="1990"/>
      <c r="AM13" s="1990"/>
      <c r="AN13" s="1991"/>
      <c r="AO13" s="2063"/>
      <c r="AP13" s="2064"/>
      <c r="AQ13" s="2051">
        <f>SUM(AQ11:AT12)</f>
        <v>0</v>
      </c>
      <c r="AR13" s="2052"/>
      <c r="AS13" s="2052"/>
      <c r="AT13" s="2053"/>
      <c r="AU13" s="1992">
        <f>SUM(AU11:AX12)</f>
        <v>0</v>
      </c>
      <c r="AV13" s="1990"/>
      <c r="AW13" s="1990"/>
      <c r="AX13" s="1991"/>
      <c r="AY13" s="2063"/>
      <c r="AZ13" s="2064"/>
      <c r="BA13" s="2051">
        <f>SUM(BA11:BD12)</f>
        <v>0</v>
      </c>
      <c r="BB13" s="2052"/>
      <c r="BC13" s="2052"/>
      <c r="BD13" s="2052"/>
      <c r="BE13" s="1992">
        <f>SUM(BE11:BH12)</f>
        <v>0</v>
      </c>
      <c r="BF13" s="1990"/>
      <c r="BG13" s="1990"/>
      <c r="BH13" s="1991"/>
      <c r="BI13" s="2063"/>
      <c r="BJ13" s="2066"/>
    </row>
    <row r="14" spans="2:62" ht="19.5" customHeight="1">
      <c r="B14" s="2054">
        <f>C55</f>
        <v>0</v>
      </c>
      <c r="C14" s="2055"/>
      <c r="D14" s="2055"/>
      <c r="E14" s="2056"/>
      <c r="F14" s="2057" t="s">
        <v>370</v>
      </c>
      <c r="G14" s="2058"/>
      <c r="H14" s="2059">
        <f>H91</f>
        <v>0</v>
      </c>
      <c r="I14" s="2047"/>
      <c r="J14" s="2048"/>
      <c r="K14" s="2026" t="str">
        <f t="shared" ref="K14" si="6">IFERROR(H16/$H$28,"-")</f>
        <v>-</v>
      </c>
      <c r="L14" s="2050"/>
      <c r="M14" s="2046">
        <f>M91</f>
        <v>0</v>
      </c>
      <c r="N14" s="2047"/>
      <c r="O14" s="2047"/>
      <c r="P14" s="2047"/>
      <c r="Q14" s="2049" t="str">
        <f>R91</f>
        <v>0</v>
      </c>
      <c r="R14" s="2047"/>
      <c r="S14" s="2047"/>
      <c r="T14" s="2048"/>
      <c r="U14" s="2026" t="str">
        <f>IFERROR(Q16/$Q$28,"-")</f>
        <v>-</v>
      </c>
      <c r="V14" s="2045"/>
      <c r="W14" s="2046">
        <f>W91</f>
        <v>0</v>
      </c>
      <c r="X14" s="2047"/>
      <c r="Y14" s="2047"/>
      <c r="Z14" s="2048"/>
      <c r="AA14" s="2047" t="str">
        <f>AB91</f>
        <v>0</v>
      </c>
      <c r="AB14" s="2047"/>
      <c r="AC14" s="2047"/>
      <c r="AD14" s="2048"/>
      <c r="AE14" s="2026" t="str">
        <f t="shared" ref="AE14" si="7">IFERROR(AA16/$AA$28,"-")</f>
        <v>-</v>
      </c>
      <c r="AF14" s="2050"/>
      <c r="AG14" s="2046">
        <f>AG91</f>
        <v>0</v>
      </c>
      <c r="AH14" s="2047"/>
      <c r="AI14" s="2047"/>
      <c r="AJ14" s="2047"/>
      <c r="AK14" s="2049" t="str">
        <f>AL91</f>
        <v>0</v>
      </c>
      <c r="AL14" s="2047"/>
      <c r="AM14" s="2047"/>
      <c r="AN14" s="2048"/>
      <c r="AO14" s="2026" t="str">
        <f>IFERROR(AK16/$AK$28,"-")</f>
        <v>-</v>
      </c>
      <c r="AP14" s="2045"/>
      <c r="AQ14" s="2046">
        <f>AQ91</f>
        <v>0</v>
      </c>
      <c r="AR14" s="2047"/>
      <c r="AS14" s="2047"/>
      <c r="AT14" s="2048"/>
      <c r="AU14" s="2047" t="str">
        <f>AV91</f>
        <v>0</v>
      </c>
      <c r="AV14" s="2047"/>
      <c r="AW14" s="2047"/>
      <c r="AX14" s="2048"/>
      <c r="AY14" s="2026" t="str">
        <f t="shared" ref="AY14" si="8">IFERROR(AU16/$AU$28,"-")</f>
        <v>-</v>
      </c>
      <c r="AZ14" s="2045"/>
      <c r="BA14" s="2046">
        <f>BA91</f>
        <v>0</v>
      </c>
      <c r="BB14" s="2047"/>
      <c r="BC14" s="2047"/>
      <c r="BD14" s="2047"/>
      <c r="BE14" s="2049" t="str">
        <f>BF91</f>
        <v>0</v>
      </c>
      <c r="BF14" s="2047"/>
      <c r="BG14" s="2047"/>
      <c r="BH14" s="2048"/>
      <c r="BI14" s="2026" t="str">
        <f>IFERROR(BE16/$BE$28,"-")</f>
        <v>-</v>
      </c>
      <c r="BJ14" s="2027"/>
    </row>
    <row r="15" spans="2:62" ht="19.5" customHeight="1">
      <c r="B15" s="2054"/>
      <c r="C15" s="2055"/>
      <c r="D15" s="2055"/>
      <c r="E15" s="2056"/>
      <c r="F15" s="2009" t="s">
        <v>371</v>
      </c>
      <c r="G15" s="2010"/>
      <c r="H15" s="2011">
        <f>H92</f>
        <v>0</v>
      </c>
      <c r="I15" s="2012"/>
      <c r="J15" s="2013"/>
      <c r="K15" s="2021"/>
      <c r="L15" s="2031"/>
      <c r="M15" s="2014">
        <f>M92</f>
        <v>0</v>
      </c>
      <c r="N15" s="2012"/>
      <c r="O15" s="2012"/>
      <c r="P15" s="2012"/>
      <c r="Q15" s="2015" t="str">
        <f>R92</f>
        <v>0</v>
      </c>
      <c r="R15" s="2012"/>
      <c r="S15" s="2012"/>
      <c r="T15" s="2013"/>
      <c r="U15" s="2021"/>
      <c r="V15" s="2022"/>
      <c r="W15" s="2014">
        <f>W92</f>
        <v>0</v>
      </c>
      <c r="X15" s="2012"/>
      <c r="Y15" s="2012"/>
      <c r="Z15" s="2013"/>
      <c r="AA15" s="2012" t="str">
        <f>AB92</f>
        <v>0</v>
      </c>
      <c r="AB15" s="2012"/>
      <c r="AC15" s="2012"/>
      <c r="AD15" s="2013"/>
      <c r="AE15" s="2021"/>
      <c r="AF15" s="2031"/>
      <c r="AG15" s="2014">
        <f>AG92</f>
        <v>0</v>
      </c>
      <c r="AH15" s="2012"/>
      <c r="AI15" s="2012"/>
      <c r="AJ15" s="2012"/>
      <c r="AK15" s="2015" t="str">
        <f>AL92</f>
        <v>0</v>
      </c>
      <c r="AL15" s="2012"/>
      <c r="AM15" s="2012"/>
      <c r="AN15" s="2013"/>
      <c r="AO15" s="2021"/>
      <c r="AP15" s="2022"/>
      <c r="AQ15" s="2014">
        <f>AQ92</f>
        <v>0</v>
      </c>
      <c r="AR15" s="2012"/>
      <c r="AS15" s="2012"/>
      <c r="AT15" s="2013"/>
      <c r="AU15" s="2012" t="str">
        <f>AV92</f>
        <v>0</v>
      </c>
      <c r="AV15" s="2012"/>
      <c r="AW15" s="2012"/>
      <c r="AX15" s="2013"/>
      <c r="AY15" s="2021"/>
      <c r="AZ15" s="2022"/>
      <c r="BA15" s="2014">
        <f>BA92</f>
        <v>0</v>
      </c>
      <c r="BB15" s="2012"/>
      <c r="BC15" s="2012"/>
      <c r="BD15" s="2012"/>
      <c r="BE15" s="2015" t="str">
        <f>BF92</f>
        <v>0</v>
      </c>
      <c r="BF15" s="2012"/>
      <c r="BG15" s="2012"/>
      <c r="BH15" s="2013"/>
      <c r="BI15" s="2021"/>
      <c r="BJ15" s="2028"/>
    </row>
    <row r="16" spans="2:62" ht="19.5" customHeight="1">
      <c r="B16" s="2054"/>
      <c r="C16" s="2055"/>
      <c r="D16" s="2055"/>
      <c r="E16" s="2056"/>
      <c r="F16" s="2006" t="s">
        <v>372</v>
      </c>
      <c r="G16" s="2007"/>
      <c r="H16" s="2008">
        <f>SUM(H14:J15)</f>
        <v>0</v>
      </c>
      <c r="I16" s="1990"/>
      <c r="J16" s="1991"/>
      <c r="K16" s="2023"/>
      <c r="L16" s="2032"/>
      <c r="M16" s="1989">
        <f>SUM(M14:P15)</f>
        <v>0</v>
      </c>
      <c r="N16" s="1990"/>
      <c r="O16" s="1990"/>
      <c r="P16" s="1990"/>
      <c r="Q16" s="1992">
        <f>SUM(Q14:T15)</f>
        <v>0</v>
      </c>
      <c r="R16" s="1990"/>
      <c r="S16" s="1990"/>
      <c r="T16" s="1991"/>
      <c r="U16" s="2023"/>
      <c r="V16" s="2024"/>
      <c r="W16" s="1989">
        <f>SUM(W14:Z15)</f>
        <v>0</v>
      </c>
      <c r="X16" s="1990"/>
      <c r="Y16" s="1990"/>
      <c r="Z16" s="1991"/>
      <c r="AA16" s="1992">
        <f>SUM(AA14:AD15)</f>
        <v>0</v>
      </c>
      <c r="AB16" s="1990"/>
      <c r="AC16" s="1990"/>
      <c r="AD16" s="1991"/>
      <c r="AE16" s="2023"/>
      <c r="AF16" s="2032"/>
      <c r="AG16" s="1989">
        <f>SUM(AG14:AJ15)</f>
        <v>0</v>
      </c>
      <c r="AH16" s="1990"/>
      <c r="AI16" s="1990"/>
      <c r="AJ16" s="1990"/>
      <c r="AK16" s="1992">
        <f>SUM(AK14:AN15)</f>
        <v>0</v>
      </c>
      <c r="AL16" s="1990"/>
      <c r="AM16" s="1990"/>
      <c r="AN16" s="1991"/>
      <c r="AO16" s="2023"/>
      <c r="AP16" s="2024"/>
      <c r="AQ16" s="1989">
        <f>SUM(AQ14:AT15)</f>
        <v>0</v>
      </c>
      <c r="AR16" s="1990"/>
      <c r="AS16" s="1990"/>
      <c r="AT16" s="1991"/>
      <c r="AU16" s="1992">
        <f>SUM(AU14:AX15)</f>
        <v>0</v>
      </c>
      <c r="AV16" s="1990"/>
      <c r="AW16" s="1990"/>
      <c r="AX16" s="1991"/>
      <c r="AY16" s="2023"/>
      <c r="AZ16" s="2024"/>
      <c r="BA16" s="1989">
        <f>SUM(BA14:BD15)</f>
        <v>0</v>
      </c>
      <c r="BB16" s="1990"/>
      <c r="BC16" s="1990"/>
      <c r="BD16" s="1990"/>
      <c r="BE16" s="1992">
        <f>SUM(BE14:BH15)</f>
        <v>0</v>
      </c>
      <c r="BF16" s="1990"/>
      <c r="BG16" s="1990"/>
      <c r="BH16" s="1991"/>
      <c r="BI16" s="2023"/>
      <c r="BJ16" s="2029"/>
    </row>
    <row r="17" spans="2:62" ht="19.5" customHeight="1">
      <c r="B17" s="2054">
        <f>C57</f>
        <v>0</v>
      </c>
      <c r="C17" s="2055"/>
      <c r="D17" s="2055"/>
      <c r="E17" s="2056"/>
      <c r="F17" s="2042" t="s">
        <v>370</v>
      </c>
      <c r="G17" s="2043"/>
      <c r="H17" s="2044">
        <f>H93</f>
        <v>0</v>
      </c>
      <c r="I17" s="2017"/>
      <c r="J17" s="2018"/>
      <c r="K17" s="2019" t="str">
        <f t="shared" ref="K17" si="9">IFERROR(H19/$H$28,"-")</f>
        <v>-</v>
      </c>
      <c r="L17" s="2030"/>
      <c r="M17" s="2016">
        <f>M93</f>
        <v>0</v>
      </c>
      <c r="N17" s="2017"/>
      <c r="O17" s="2017"/>
      <c r="P17" s="2017"/>
      <c r="Q17" s="2025" t="str">
        <f>R93</f>
        <v>0</v>
      </c>
      <c r="R17" s="2017"/>
      <c r="S17" s="2017"/>
      <c r="T17" s="2018"/>
      <c r="U17" s="2019" t="str">
        <f>IFERROR(Q19/$Q$28,"-")</f>
        <v>-</v>
      </c>
      <c r="V17" s="2020"/>
      <c r="W17" s="2016">
        <f>W93</f>
        <v>0</v>
      </c>
      <c r="X17" s="2017"/>
      <c r="Y17" s="2017"/>
      <c r="Z17" s="2018"/>
      <c r="AA17" s="2017" t="str">
        <f>AB93</f>
        <v>0</v>
      </c>
      <c r="AB17" s="2017"/>
      <c r="AC17" s="2017"/>
      <c r="AD17" s="2018"/>
      <c r="AE17" s="2019" t="str">
        <f t="shared" ref="AE17" si="10">IFERROR(AA19/$AA$28,"-")</f>
        <v>-</v>
      </c>
      <c r="AF17" s="2030"/>
      <c r="AG17" s="2016">
        <f>AG93</f>
        <v>0</v>
      </c>
      <c r="AH17" s="2017"/>
      <c r="AI17" s="2017"/>
      <c r="AJ17" s="2017"/>
      <c r="AK17" s="2025" t="str">
        <f>AL93</f>
        <v>0</v>
      </c>
      <c r="AL17" s="2017"/>
      <c r="AM17" s="2017"/>
      <c r="AN17" s="2018"/>
      <c r="AO17" s="2019" t="str">
        <f>IFERROR(AK19/$AK$28,"-")</f>
        <v>-</v>
      </c>
      <c r="AP17" s="2020"/>
      <c r="AQ17" s="2016">
        <f>AQ93</f>
        <v>0</v>
      </c>
      <c r="AR17" s="2017"/>
      <c r="AS17" s="2017"/>
      <c r="AT17" s="2018"/>
      <c r="AU17" s="2017" t="str">
        <f>AV93</f>
        <v>0</v>
      </c>
      <c r="AV17" s="2017"/>
      <c r="AW17" s="2017"/>
      <c r="AX17" s="2018"/>
      <c r="AY17" s="2019" t="str">
        <f t="shared" ref="AY17" si="11">IFERROR(AU19/$AU$28,"-")</f>
        <v>-</v>
      </c>
      <c r="AZ17" s="2020"/>
      <c r="BA17" s="2016">
        <f>BA93</f>
        <v>0</v>
      </c>
      <c r="BB17" s="2017"/>
      <c r="BC17" s="2017"/>
      <c r="BD17" s="2017"/>
      <c r="BE17" s="2025" t="str">
        <f>BF93</f>
        <v>0</v>
      </c>
      <c r="BF17" s="2017"/>
      <c r="BG17" s="2017"/>
      <c r="BH17" s="2018"/>
      <c r="BI17" s="2019" t="str">
        <f>IFERROR(BE19/$BE$28,"-")</f>
        <v>-</v>
      </c>
      <c r="BJ17" s="2065"/>
    </row>
    <row r="18" spans="2:62" ht="19.5" customHeight="1">
      <c r="B18" s="2054"/>
      <c r="C18" s="2055"/>
      <c r="D18" s="2055"/>
      <c r="E18" s="2056"/>
      <c r="F18" s="2009" t="s">
        <v>371</v>
      </c>
      <c r="G18" s="2010"/>
      <c r="H18" s="2011">
        <f>H94</f>
        <v>0</v>
      </c>
      <c r="I18" s="2012"/>
      <c r="J18" s="2013"/>
      <c r="K18" s="2021"/>
      <c r="L18" s="2031"/>
      <c r="M18" s="2014">
        <f>M94</f>
        <v>0</v>
      </c>
      <c r="N18" s="2012"/>
      <c r="O18" s="2012"/>
      <c r="P18" s="2012"/>
      <c r="Q18" s="2015" t="str">
        <f>R94</f>
        <v>0</v>
      </c>
      <c r="R18" s="2012"/>
      <c r="S18" s="2012"/>
      <c r="T18" s="2013"/>
      <c r="U18" s="2021"/>
      <c r="V18" s="2022"/>
      <c r="W18" s="2014">
        <f>W94</f>
        <v>0</v>
      </c>
      <c r="X18" s="2012"/>
      <c r="Y18" s="2012"/>
      <c r="Z18" s="2013"/>
      <c r="AA18" s="2012" t="str">
        <f>AB94</f>
        <v>0</v>
      </c>
      <c r="AB18" s="2012"/>
      <c r="AC18" s="2012"/>
      <c r="AD18" s="2013"/>
      <c r="AE18" s="2021"/>
      <c r="AF18" s="2031"/>
      <c r="AG18" s="2014">
        <f>AG94</f>
        <v>0</v>
      </c>
      <c r="AH18" s="2012"/>
      <c r="AI18" s="2012"/>
      <c r="AJ18" s="2012"/>
      <c r="AK18" s="2015" t="str">
        <f>AL94</f>
        <v>0</v>
      </c>
      <c r="AL18" s="2012"/>
      <c r="AM18" s="2012"/>
      <c r="AN18" s="2013"/>
      <c r="AO18" s="2021"/>
      <c r="AP18" s="2022"/>
      <c r="AQ18" s="2014">
        <f>AQ94</f>
        <v>0</v>
      </c>
      <c r="AR18" s="2012"/>
      <c r="AS18" s="2012"/>
      <c r="AT18" s="2013"/>
      <c r="AU18" s="2012" t="str">
        <f>AV94</f>
        <v>0</v>
      </c>
      <c r="AV18" s="2012"/>
      <c r="AW18" s="2012"/>
      <c r="AX18" s="2013"/>
      <c r="AY18" s="2021"/>
      <c r="AZ18" s="2022"/>
      <c r="BA18" s="2014">
        <f>BA94</f>
        <v>0</v>
      </c>
      <c r="BB18" s="2012"/>
      <c r="BC18" s="2012"/>
      <c r="BD18" s="2012"/>
      <c r="BE18" s="2015" t="str">
        <f>BF94</f>
        <v>0</v>
      </c>
      <c r="BF18" s="2012"/>
      <c r="BG18" s="2012"/>
      <c r="BH18" s="2013"/>
      <c r="BI18" s="2021"/>
      <c r="BJ18" s="2028"/>
    </row>
    <row r="19" spans="2:62" ht="19.5" customHeight="1">
      <c r="B19" s="2054"/>
      <c r="C19" s="2055"/>
      <c r="D19" s="2055"/>
      <c r="E19" s="2056"/>
      <c r="F19" s="2060" t="s">
        <v>372</v>
      </c>
      <c r="G19" s="2061"/>
      <c r="H19" s="2062">
        <f>SUM(H17:J18)</f>
        <v>0</v>
      </c>
      <c r="I19" s="2052"/>
      <c r="J19" s="2053"/>
      <c r="K19" s="2063"/>
      <c r="L19" s="2067"/>
      <c r="M19" s="2051">
        <f>SUM(M17:P18)</f>
        <v>0</v>
      </c>
      <c r="N19" s="2052"/>
      <c r="O19" s="2052"/>
      <c r="P19" s="2052"/>
      <c r="Q19" s="1992">
        <f>SUM(Q17:T18)</f>
        <v>0</v>
      </c>
      <c r="R19" s="1990"/>
      <c r="S19" s="1990"/>
      <c r="T19" s="1991"/>
      <c r="U19" s="2063"/>
      <c r="V19" s="2064"/>
      <c r="W19" s="2051">
        <f>SUM(W17:Z18)</f>
        <v>0</v>
      </c>
      <c r="X19" s="2052"/>
      <c r="Y19" s="2052"/>
      <c r="Z19" s="2053"/>
      <c r="AA19" s="1992">
        <f>SUM(AA17:AD18)</f>
        <v>0</v>
      </c>
      <c r="AB19" s="1990"/>
      <c r="AC19" s="1990"/>
      <c r="AD19" s="1991"/>
      <c r="AE19" s="2063"/>
      <c r="AF19" s="2067"/>
      <c r="AG19" s="2051">
        <f>SUM(AG17:AJ18)</f>
        <v>0</v>
      </c>
      <c r="AH19" s="2052"/>
      <c r="AI19" s="2052"/>
      <c r="AJ19" s="2052"/>
      <c r="AK19" s="1992">
        <f>SUM(AK17:AN18)</f>
        <v>0</v>
      </c>
      <c r="AL19" s="1990"/>
      <c r="AM19" s="1990"/>
      <c r="AN19" s="1991"/>
      <c r="AO19" s="2063"/>
      <c r="AP19" s="2064"/>
      <c r="AQ19" s="2051">
        <f>SUM(AQ17:AT18)</f>
        <v>0</v>
      </c>
      <c r="AR19" s="2052"/>
      <c r="AS19" s="2052"/>
      <c r="AT19" s="2053"/>
      <c r="AU19" s="1992">
        <f>SUM(AU17:AX18)</f>
        <v>0</v>
      </c>
      <c r="AV19" s="1990"/>
      <c r="AW19" s="1990"/>
      <c r="AX19" s="1991"/>
      <c r="AY19" s="2063"/>
      <c r="AZ19" s="2064"/>
      <c r="BA19" s="2051">
        <f>SUM(BA17:BD18)</f>
        <v>0</v>
      </c>
      <c r="BB19" s="2052"/>
      <c r="BC19" s="2052"/>
      <c r="BD19" s="2052"/>
      <c r="BE19" s="1992">
        <f>SUM(BE17:BH18)</f>
        <v>0</v>
      </c>
      <c r="BF19" s="1990"/>
      <c r="BG19" s="1990"/>
      <c r="BH19" s="1991"/>
      <c r="BI19" s="2063"/>
      <c r="BJ19" s="2066"/>
    </row>
    <row r="20" spans="2:62" ht="19.5" customHeight="1">
      <c r="B20" s="2054">
        <f>C59</f>
        <v>0</v>
      </c>
      <c r="C20" s="2055"/>
      <c r="D20" s="2055"/>
      <c r="E20" s="2056"/>
      <c r="F20" s="2057" t="s">
        <v>370</v>
      </c>
      <c r="G20" s="2058"/>
      <c r="H20" s="2059">
        <f>H95</f>
        <v>0</v>
      </c>
      <c r="I20" s="2047"/>
      <c r="J20" s="2048"/>
      <c r="K20" s="2026" t="str">
        <f>IFERROR(H22/$H$28,"-")</f>
        <v>-</v>
      </c>
      <c r="L20" s="2050"/>
      <c r="M20" s="2046">
        <f>M95</f>
        <v>0</v>
      </c>
      <c r="N20" s="2047"/>
      <c r="O20" s="2047"/>
      <c r="P20" s="2047"/>
      <c r="Q20" s="2049" t="str">
        <f>R95</f>
        <v>0</v>
      </c>
      <c r="R20" s="2047"/>
      <c r="S20" s="2047"/>
      <c r="T20" s="2048"/>
      <c r="U20" s="2026" t="str">
        <f>IFERROR(Q22/$Q$28,"-")</f>
        <v>-</v>
      </c>
      <c r="V20" s="2045"/>
      <c r="W20" s="2046">
        <f>W95</f>
        <v>0</v>
      </c>
      <c r="X20" s="2047"/>
      <c r="Y20" s="2047"/>
      <c r="Z20" s="2048"/>
      <c r="AA20" s="2047" t="str">
        <f>AB95</f>
        <v>0</v>
      </c>
      <c r="AB20" s="2047"/>
      <c r="AC20" s="2047"/>
      <c r="AD20" s="2048"/>
      <c r="AE20" s="2026" t="str">
        <f t="shared" ref="AE20" si="12">IFERROR(AA22/$AA$28,"-")</f>
        <v>-</v>
      </c>
      <c r="AF20" s="2050"/>
      <c r="AG20" s="2046">
        <f>AG95</f>
        <v>0</v>
      </c>
      <c r="AH20" s="2047"/>
      <c r="AI20" s="2047"/>
      <c r="AJ20" s="2047"/>
      <c r="AK20" s="2049" t="str">
        <f>AL95</f>
        <v>0</v>
      </c>
      <c r="AL20" s="2047"/>
      <c r="AM20" s="2047"/>
      <c r="AN20" s="2048"/>
      <c r="AO20" s="2026" t="str">
        <f>IFERROR(AK22/$AK$28,"-")</f>
        <v>-</v>
      </c>
      <c r="AP20" s="2045"/>
      <c r="AQ20" s="2046">
        <f>AQ95</f>
        <v>0</v>
      </c>
      <c r="AR20" s="2047"/>
      <c r="AS20" s="2047"/>
      <c r="AT20" s="2048"/>
      <c r="AU20" s="2047" t="str">
        <f>AV95</f>
        <v>0</v>
      </c>
      <c r="AV20" s="2047"/>
      <c r="AW20" s="2047"/>
      <c r="AX20" s="2048"/>
      <c r="AY20" s="2026" t="str">
        <f t="shared" ref="AY20" si="13">IFERROR(AU22/$AU$28,"-")</f>
        <v>-</v>
      </c>
      <c r="AZ20" s="2045"/>
      <c r="BA20" s="2046">
        <f>BA95</f>
        <v>0</v>
      </c>
      <c r="BB20" s="2047"/>
      <c r="BC20" s="2047"/>
      <c r="BD20" s="2047"/>
      <c r="BE20" s="2049" t="str">
        <f>BF95</f>
        <v>0</v>
      </c>
      <c r="BF20" s="2047"/>
      <c r="BG20" s="2047"/>
      <c r="BH20" s="2048"/>
      <c r="BI20" s="2026" t="str">
        <f>IFERROR(BE22/$BE$28,"-")</f>
        <v>-</v>
      </c>
      <c r="BJ20" s="2027"/>
    </row>
    <row r="21" spans="2:62" ht="19.5" customHeight="1">
      <c r="B21" s="2054"/>
      <c r="C21" s="2055"/>
      <c r="D21" s="2055"/>
      <c r="E21" s="2056"/>
      <c r="F21" s="2009" t="s">
        <v>371</v>
      </c>
      <c r="G21" s="2010"/>
      <c r="H21" s="2011">
        <f>H96</f>
        <v>0</v>
      </c>
      <c r="I21" s="2012"/>
      <c r="J21" s="2013"/>
      <c r="K21" s="2021"/>
      <c r="L21" s="2031"/>
      <c r="M21" s="2014">
        <f>M96</f>
        <v>0</v>
      </c>
      <c r="N21" s="2012"/>
      <c r="O21" s="2012"/>
      <c r="P21" s="2012"/>
      <c r="Q21" s="2015" t="str">
        <f>R96</f>
        <v>0</v>
      </c>
      <c r="R21" s="2012"/>
      <c r="S21" s="2012"/>
      <c r="T21" s="2013"/>
      <c r="U21" s="2021"/>
      <c r="V21" s="2022"/>
      <c r="W21" s="2014">
        <f>W96</f>
        <v>0</v>
      </c>
      <c r="X21" s="2012"/>
      <c r="Y21" s="2012"/>
      <c r="Z21" s="2013"/>
      <c r="AA21" s="2012" t="str">
        <f>AB96</f>
        <v>0</v>
      </c>
      <c r="AB21" s="2012"/>
      <c r="AC21" s="2012"/>
      <c r="AD21" s="2013"/>
      <c r="AE21" s="2021"/>
      <c r="AF21" s="2031"/>
      <c r="AG21" s="2014">
        <f>AG96</f>
        <v>0</v>
      </c>
      <c r="AH21" s="2012"/>
      <c r="AI21" s="2012"/>
      <c r="AJ21" s="2012"/>
      <c r="AK21" s="2015" t="str">
        <f>AL96</f>
        <v>0</v>
      </c>
      <c r="AL21" s="2012"/>
      <c r="AM21" s="2012"/>
      <c r="AN21" s="2013"/>
      <c r="AO21" s="2021"/>
      <c r="AP21" s="2022"/>
      <c r="AQ21" s="2014">
        <f>AQ96</f>
        <v>0</v>
      </c>
      <c r="AR21" s="2012"/>
      <c r="AS21" s="2012"/>
      <c r="AT21" s="2013"/>
      <c r="AU21" s="2012" t="str">
        <f>AV96</f>
        <v>0</v>
      </c>
      <c r="AV21" s="2012"/>
      <c r="AW21" s="2012"/>
      <c r="AX21" s="2013"/>
      <c r="AY21" s="2021"/>
      <c r="AZ21" s="2022"/>
      <c r="BA21" s="2014">
        <f>BA96</f>
        <v>0</v>
      </c>
      <c r="BB21" s="2012"/>
      <c r="BC21" s="2012"/>
      <c r="BD21" s="2012"/>
      <c r="BE21" s="2015" t="str">
        <f>BF96</f>
        <v>0</v>
      </c>
      <c r="BF21" s="2012"/>
      <c r="BG21" s="2012"/>
      <c r="BH21" s="2013"/>
      <c r="BI21" s="2021"/>
      <c r="BJ21" s="2028"/>
    </row>
    <row r="22" spans="2:62" ht="19.5" customHeight="1">
      <c r="B22" s="2054"/>
      <c r="C22" s="2055"/>
      <c r="D22" s="2055"/>
      <c r="E22" s="2056"/>
      <c r="F22" s="2006" t="s">
        <v>372</v>
      </c>
      <c r="G22" s="2007"/>
      <c r="H22" s="2008">
        <f>SUM(H20:J21)</f>
        <v>0</v>
      </c>
      <c r="I22" s="1990"/>
      <c r="J22" s="1991"/>
      <c r="K22" s="2023"/>
      <c r="L22" s="2032"/>
      <c r="M22" s="1989">
        <f>SUM(M20:P21)</f>
        <v>0</v>
      </c>
      <c r="N22" s="1990"/>
      <c r="O22" s="1990"/>
      <c r="P22" s="1990"/>
      <c r="Q22" s="1992">
        <f>SUM(Q20:T21)</f>
        <v>0</v>
      </c>
      <c r="R22" s="1990"/>
      <c r="S22" s="1990"/>
      <c r="T22" s="1991"/>
      <c r="U22" s="2023"/>
      <c r="V22" s="2024"/>
      <c r="W22" s="1989">
        <f>SUM(W20:Z21)</f>
        <v>0</v>
      </c>
      <c r="X22" s="1990"/>
      <c r="Y22" s="1990"/>
      <c r="Z22" s="1991"/>
      <c r="AA22" s="1992">
        <f>SUM(AA20:AD21)</f>
        <v>0</v>
      </c>
      <c r="AB22" s="1990"/>
      <c r="AC22" s="1990"/>
      <c r="AD22" s="1991"/>
      <c r="AE22" s="2023"/>
      <c r="AF22" s="2032"/>
      <c r="AG22" s="1989">
        <f>SUM(AG20:AJ21)</f>
        <v>0</v>
      </c>
      <c r="AH22" s="1990"/>
      <c r="AI22" s="1990"/>
      <c r="AJ22" s="1990"/>
      <c r="AK22" s="1992">
        <f>SUM(AK20:AN21)</f>
        <v>0</v>
      </c>
      <c r="AL22" s="1990"/>
      <c r="AM22" s="1990"/>
      <c r="AN22" s="1991"/>
      <c r="AO22" s="2023"/>
      <c r="AP22" s="2024"/>
      <c r="AQ22" s="1989">
        <f>SUM(AQ20:AT21)</f>
        <v>0</v>
      </c>
      <c r="AR22" s="1990"/>
      <c r="AS22" s="1990"/>
      <c r="AT22" s="1991"/>
      <c r="AU22" s="1992">
        <f>SUM(AU20:AX21)</f>
        <v>0</v>
      </c>
      <c r="AV22" s="1990"/>
      <c r="AW22" s="1990"/>
      <c r="AX22" s="1991"/>
      <c r="AY22" s="2023"/>
      <c r="AZ22" s="2024"/>
      <c r="BA22" s="1989">
        <f>SUM(BA20:BD21)</f>
        <v>0</v>
      </c>
      <c r="BB22" s="1990"/>
      <c r="BC22" s="1990"/>
      <c r="BD22" s="1990"/>
      <c r="BE22" s="1992">
        <f>SUM(BE20:BH21)</f>
        <v>0</v>
      </c>
      <c r="BF22" s="1990"/>
      <c r="BG22" s="1990"/>
      <c r="BH22" s="1991"/>
      <c r="BI22" s="2023"/>
      <c r="BJ22" s="2029"/>
    </row>
    <row r="23" spans="2:62" ht="19.5" customHeight="1">
      <c r="B23" s="2033" t="s">
        <v>373</v>
      </c>
      <c r="C23" s="2034"/>
      <c r="D23" s="2034"/>
      <c r="E23" s="2035"/>
      <c r="F23" s="2042" t="s">
        <v>370</v>
      </c>
      <c r="G23" s="2043"/>
      <c r="H23" s="2044">
        <f>H97</f>
        <v>0</v>
      </c>
      <c r="I23" s="2017"/>
      <c r="J23" s="2018"/>
      <c r="K23" s="2019" t="s">
        <v>374</v>
      </c>
      <c r="L23" s="2030"/>
      <c r="M23" s="2016">
        <f>M97</f>
        <v>0</v>
      </c>
      <c r="N23" s="2017"/>
      <c r="O23" s="2017"/>
      <c r="P23" s="2017"/>
      <c r="Q23" s="2025" t="str">
        <f>R97</f>
        <v>0</v>
      </c>
      <c r="R23" s="2017"/>
      <c r="S23" s="2017"/>
      <c r="T23" s="2018"/>
      <c r="U23" s="2019" t="s">
        <v>374</v>
      </c>
      <c r="V23" s="2020"/>
      <c r="W23" s="2016">
        <f>W97</f>
        <v>0</v>
      </c>
      <c r="X23" s="2017"/>
      <c r="Y23" s="2017"/>
      <c r="Z23" s="2018"/>
      <c r="AA23" s="2017" t="str">
        <f>AB97</f>
        <v>0</v>
      </c>
      <c r="AB23" s="2017"/>
      <c r="AC23" s="2017"/>
      <c r="AD23" s="2018"/>
      <c r="AE23" s="2019" t="s">
        <v>374</v>
      </c>
      <c r="AF23" s="2030"/>
      <c r="AG23" s="2016">
        <f>AG97</f>
        <v>0</v>
      </c>
      <c r="AH23" s="2017"/>
      <c r="AI23" s="2017"/>
      <c r="AJ23" s="2017"/>
      <c r="AK23" s="2025" t="str">
        <f>AL97</f>
        <v>0</v>
      </c>
      <c r="AL23" s="2017"/>
      <c r="AM23" s="2017"/>
      <c r="AN23" s="2018"/>
      <c r="AO23" s="2019" t="s">
        <v>374</v>
      </c>
      <c r="AP23" s="2020"/>
      <c r="AQ23" s="2016">
        <f>AQ97</f>
        <v>0</v>
      </c>
      <c r="AR23" s="2017"/>
      <c r="AS23" s="2017"/>
      <c r="AT23" s="2018"/>
      <c r="AU23" s="2017" t="str">
        <f>AV97</f>
        <v>0</v>
      </c>
      <c r="AV23" s="2017"/>
      <c r="AW23" s="2017"/>
      <c r="AX23" s="2018"/>
      <c r="AY23" s="2019" t="s">
        <v>374</v>
      </c>
      <c r="AZ23" s="2020"/>
      <c r="BA23" s="2016">
        <f>BA97</f>
        <v>0</v>
      </c>
      <c r="BB23" s="2017"/>
      <c r="BC23" s="2017"/>
      <c r="BD23" s="2017"/>
      <c r="BE23" s="2025" t="str">
        <f>BF97</f>
        <v>0</v>
      </c>
      <c r="BF23" s="2017"/>
      <c r="BG23" s="2017"/>
      <c r="BH23" s="2018"/>
      <c r="BI23" s="2026" t="s">
        <v>374</v>
      </c>
      <c r="BJ23" s="2027"/>
    </row>
    <row r="24" spans="2:62" ht="19.5" customHeight="1">
      <c r="B24" s="2036"/>
      <c r="C24" s="2037"/>
      <c r="D24" s="2037"/>
      <c r="E24" s="2038"/>
      <c r="F24" s="2009" t="s">
        <v>371</v>
      </c>
      <c r="G24" s="2010"/>
      <c r="H24" s="2011">
        <f>H98</f>
        <v>0</v>
      </c>
      <c r="I24" s="2012"/>
      <c r="J24" s="2013"/>
      <c r="K24" s="2021"/>
      <c r="L24" s="2031"/>
      <c r="M24" s="2014">
        <f>M98</f>
        <v>0</v>
      </c>
      <c r="N24" s="2012"/>
      <c r="O24" s="2012"/>
      <c r="P24" s="2012"/>
      <c r="Q24" s="2015" t="str">
        <f>R98</f>
        <v>0</v>
      </c>
      <c r="R24" s="2012"/>
      <c r="S24" s="2012"/>
      <c r="T24" s="2013"/>
      <c r="U24" s="2021"/>
      <c r="V24" s="2022"/>
      <c r="W24" s="2014">
        <f>W98</f>
        <v>0</v>
      </c>
      <c r="X24" s="2012"/>
      <c r="Y24" s="2012"/>
      <c r="Z24" s="2013"/>
      <c r="AA24" s="2012" t="str">
        <f>AB98</f>
        <v>0</v>
      </c>
      <c r="AB24" s="2012"/>
      <c r="AC24" s="2012"/>
      <c r="AD24" s="2013"/>
      <c r="AE24" s="2021"/>
      <c r="AF24" s="2031"/>
      <c r="AG24" s="2014">
        <f>AG98</f>
        <v>0</v>
      </c>
      <c r="AH24" s="2012"/>
      <c r="AI24" s="2012"/>
      <c r="AJ24" s="2012"/>
      <c r="AK24" s="2015" t="str">
        <f>AL98</f>
        <v>0</v>
      </c>
      <c r="AL24" s="2012"/>
      <c r="AM24" s="2012"/>
      <c r="AN24" s="2013"/>
      <c r="AO24" s="2021"/>
      <c r="AP24" s="2022"/>
      <c r="AQ24" s="2014">
        <f>AQ98</f>
        <v>0</v>
      </c>
      <c r="AR24" s="2012"/>
      <c r="AS24" s="2012"/>
      <c r="AT24" s="2013"/>
      <c r="AU24" s="2012" t="str">
        <f>AV98</f>
        <v>0</v>
      </c>
      <c r="AV24" s="2012"/>
      <c r="AW24" s="2012"/>
      <c r="AX24" s="2013"/>
      <c r="AY24" s="2021"/>
      <c r="AZ24" s="2022"/>
      <c r="BA24" s="2014">
        <f>BA98</f>
        <v>0</v>
      </c>
      <c r="BB24" s="2012"/>
      <c r="BC24" s="2012"/>
      <c r="BD24" s="2012"/>
      <c r="BE24" s="2015" t="str">
        <f>BF98</f>
        <v>0</v>
      </c>
      <c r="BF24" s="2012"/>
      <c r="BG24" s="2012"/>
      <c r="BH24" s="2013"/>
      <c r="BI24" s="2021"/>
      <c r="BJ24" s="2028"/>
    </row>
    <row r="25" spans="2:62" ht="19.5" customHeight="1">
      <c r="B25" s="2039"/>
      <c r="C25" s="2040"/>
      <c r="D25" s="2040"/>
      <c r="E25" s="2041"/>
      <c r="F25" s="2006" t="s">
        <v>372</v>
      </c>
      <c r="G25" s="2007"/>
      <c r="H25" s="2008">
        <f>SUM(H23:J24)</f>
        <v>0</v>
      </c>
      <c r="I25" s="1990"/>
      <c r="J25" s="1991"/>
      <c r="K25" s="2023"/>
      <c r="L25" s="2032"/>
      <c r="M25" s="1989">
        <f>SUM(M23:P24)</f>
        <v>0</v>
      </c>
      <c r="N25" s="1990"/>
      <c r="O25" s="1990"/>
      <c r="P25" s="1990"/>
      <c r="Q25" s="1992">
        <f>SUM(Q23:T24)</f>
        <v>0</v>
      </c>
      <c r="R25" s="1990"/>
      <c r="S25" s="1990"/>
      <c r="T25" s="1991"/>
      <c r="U25" s="2023"/>
      <c r="V25" s="2024"/>
      <c r="W25" s="1989">
        <f>SUM(W23:Z24)</f>
        <v>0</v>
      </c>
      <c r="X25" s="1990"/>
      <c r="Y25" s="1990"/>
      <c r="Z25" s="1991"/>
      <c r="AA25" s="1992">
        <f>SUM(AA23:AD24)</f>
        <v>0</v>
      </c>
      <c r="AB25" s="1990"/>
      <c r="AC25" s="1990"/>
      <c r="AD25" s="1991"/>
      <c r="AE25" s="2023"/>
      <c r="AF25" s="2032"/>
      <c r="AG25" s="1989">
        <f>SUM(AG23:AJ24)</f>
        <v>0</v>
      </c>
      <c r="AH25" s="1990"/>
      <c r="AI25" s="1990"/>
      <c r="AJ25" s="1990"/>
      <c r="AK25" s="1992">
        <f>SUM(AK23:AN24)</f>
        <v>0</v>
      </c>
      <c r="AL25" s="1990"/>
      <c r="AM25" s="1990"/>
      <c r="AN25" s="1991"/>
      <c r="AO25" s="2023"/>
      <c r="AP25" s="2024"/>
      <c r="AQ25" s="1989">
        <f>SUM(AQ23:AT24)</f>
        <v>0</v>
      </c>
      <c r="AR25" s="1990"/>
      <c r="AS25" s="1990"/>
      <c r="AT25" s="1991"/>
      <c r="AU25" s="1992">
        <f>SUM(AU23:AX24)</f>
        <v>0</v>
      </c>
      <c r="AV25" s="1990"/>
      <c r="AW25" s="1990"/>
      <c r="AX25" s="1991"/>
      <c r="AY25" s="2023"/>
      <c r="AZ25" s="2024"/>
      <c r="BA25" s="1989">
        <f>SUM(BA23:BD24)</f>
        <v>0</v>
      </c>
      <c r="BB25" s="1990"/>
      <c r="BC25" s="1990"/>
      <c r="BD25" s="1991"/>
      <c r="BE25" s="1992">
        <f>SUM(BE23:BH24)</f>
        <v>0</v>
      </c>
      <c r="BF25" s="1990"/>
      <c r="BG25" s="1990"/>
      <c r="BH25" s="1991"/>
      <c r="BI25" s="2023"/>
      <c r="BJ25" s="2029"/>
    </row>
    <row r="26" spans="2:62" ht="19.5" customHeight="1">
      <c r="B26" s="1993" t="s">
        <v>375</v>
      </c>
      <c r="C26" s="1994"/>
      <c r="D26" s="1994"/>
      <c r="E26" s="1995"/>
      <c r="F26" s="1997" t="s">
        <v>370</v>
      </c>
      <c r="G26" s="1998"/>
      <c r="H26" s="1999">
        <f>+H5+H8+H11+H14+H17+H20</f>
        <v>0</v>
      </c>
      <c r="I26" s="1980"/>
      <c r="J26" s="1981"/>
      <c r="K26" s="2000">
        <f>SUM(K5:L22)</f>
        <v>0</v>
      </c>
      <c r="L26" s="2001"/>
      <c r="M26" s="1979">
        <f>+M5+M8+M11+M14+M17+M20</f>
        <v>0</v>
      </c>
      <c r="N26" s="1980"/>
      <c r="O26" s="1980"/>
      <c r="P26" s="1981"/>
      <c r="Q26" s="1986">
        <f>Q5+Q8+Q11+Q14+Q17+Q20</f>
        <v>0</v>
      </c>
      <c r="R26" s="1987"/>
      <c r="S26" s="1987"/>
      <c r="T26" s="1988"/>
      <c r="U26" s="1967">
        <f>SUM(U5:V22)</f>
        <v>0</v>
      </c>
      <c r="V26" s="1975"/>
      <c r="W26" s="1979">
        <f>+W5+W8+W11+W14+W17+W20</f>
        <v>0</v>
      </c>
      <c r="X26" s="1980"/>
      <c r="Y26" s="1980"/>
      <c r="Z26" s="1981"/>
      <c r="AA26" s="1982">
        <f>AA5+AA8+AA11+AA14+AA17+AA20</f>
        <v>0</v>
      </c>
      <c r="AB26" s="1980"/>
      <c r="AC26" s="1980"/>
      <c r="AD26" s="1981"/>
      <c r="AE26" s="1967">
        <f>SUM(AE5:AF22)</f>
        <v>0</v>
      </c>
      <c r="AF26" s="1983"/>
      <c r="AG26" s="1980">
        <f>+AG5+AG8+AG11+AG14+AG17+AG20</f>
        <v>0</v>
      </c>
      <c r="AH26" s="1980"/>
      <c r="AI26" s="1980"/>
      <c r="AJ26" s="1981"/>
      <c r="AK26" s="1986">
        <f>AK5+AK8+AK11+AK14+AK17+AK20</f>
        <v>0</v>
      </c>
      <c r="AL26" s="1987"/>
      <c r="AM26" s="1987"/>
      <c r="AN26" s="1988"/>
      <c r="AO26" s="1967">
        <f>SUM(AO5:AP22)</f>
        <v>0</v>
      </c>
      <c r="AP26" s="1975"/>
      <c r="AQ26" s="1979">
        <f>+AQ5+AQ8+AQ11+AQ14+AQ17+AQ20</f>
        <v>0</v>
      </c>
      <c r="AR26" s="1980"/>
      <c r="AS26" s="1980"/>
      <c r="AT26" s="1981"/>
      <c r="AU26" s="1982">
        <f>AU5+AU8+AU11+AU14+AU17+AU20</f>
        <v>0</v>
      </c>
      <c r="AV26" s="1980"/>
      <c r="AW26" s="1980"/>
      <c r="AX26" s="1981"/>
      <c r="AY26" s="1967">
        <f>SUM(AY5:AZ22)</f>
        <v>0</v>
      </c>
      <c r="AZ26" s="1983"/>
      <c r="BA26" s="1980">
        <f>+BA5+BA8+BA11+BA14+BA17+BA20</f>
        <v>0</v>
      </c>
      <c r="BB26" s="1980"/>
      <c r="BC26" s="1980"/>
      <c r="BD26" s="1981"/>
      <c r="BE26" s="1986">
        <f>BE5+BE8+BE11+BE14+BE17+BE20</f>
        <v>0</v>
      </c>
      <c r="BF26" s="1987"/>
      <c r="BG26" s="1987"/>
      <c r="BH26" s="1988"/>
      <c r="BI26" s="1967">
        <f>SUM(BI5:BJ22)</f>
        <v>0</v>
      </c>
      <c r="BJ26" s="1968"/>
    </row>
    <row r="27" spans="2:62" ht="19.5" customHeight="1">
      <c r="B27" s="1958"/>
      <c r="C27" s="1959"/>
      <c r="D27" s="1959"/>
      <c r="E27" s="1996"/>
      <c r="F27" s="1919" t="s">
        <v>371</v>
      </c>
      <c r="G27" s="1920"/>
      <c r="H27" s="1965">
        <f>+H6+H9+H12+H15+H18+H21</f>
        <v>0</v>
      </c>
      <c r="I27" s="1954"/>
      <c r="J27" s="1955"/>
      <c r="K27" s="2002"/>
      <c r="L27" s="2003"/>
      <c r="M27" s="1971">
        <f>+M6+M9+M12+M15+M18+M21</f>
        <v>0</v>
      </c>
      <c r="N27" s="1954"/>
      <c r="O27" s="1954"/>
      <c r="P27" s="1955"/>
      <c r="Q27" s="1926">
        <f>Q6+Q9+Q12+Q15+Q18+Q21</f>
        <v>0</v>
      </c>
      <c r="R27" s="1922"/>
      <c r="S27" s="1922"/>
      <c r="T27" s="1923"/>
      <c r="U27" s="1969"/>
      <c r="V27" s="1976"/>
      <c r="W27" s="1927">
        <f>+W6+W9+W12+W15+W18+W21</f>
        <v>0</v>
      </c>
      <c r="X27" s="1922"/>
      <c r="Y27" s="1922"/>
      <c r="Z27" s="1923"/>
      <c r="AA27" s="1972">
        <f>AA6+AA9+AA12+AA15+AA18+AA21</f>
        <v>0</v>
      </c>
      <c r="AB27" s="1954"/>
      <c r="AC27" s="1954"/>
      <c r="AD27" s="1955"/>
      <c r="AE27" s="1969"/>
      <c r="AF27" s="1984"/>
      <c r="AG27" s="1973">
        <f>+AG6+AG9+AG12+AG15+AG18+AG21</f>
        <v>0</v>
      </c>
      <c r="AH27" s="1973"/>
      <c r="AI27" s="1973"/>
      <c r="AJ27" s="1974"/>
      <c r="AK27" s="1926">
        <f>AK6+AK9+AK12+AK15+AK18+AK21</f>
        <v>0</v>
      </c>
      <c r="AL27" s="1922"/>
      <c r="AM27" s="1922"/>
      <c r="AN27" s="1923"/>
      <c r="AO27" s="1969"/>
      <c r="AP27" s="1976"/>
      <c r="AQ27" s="1971">
        <f>+AQ6+AQ9+AQ12+AQ15+AQ18+AQ21</f>
        <v>0</v>
      </c>
      <c r="AR27" s="1954"/>
      <c r="AS27" s="1954"/>
      <c r="AT27" s="1955"/>
      <c r="AU27" s="1972">
        <f>AU6+AU9+AU12+AU15+AU18+AU21</f>
        <v>0</v>
      </c>
      <c r="AV27" s="1954"/>
      <c r="AW27" s="1954"/>
      <c r="AX27" s="1955"/>
      <c r="AY27" s="1969"/>
      <c r="AZ27" s="1984"/>
      <c r="BA27" s="1954">
        <f>+BA6+BA9+BA12+BA15+BA18+BA21</f>
        <v>0</v>
      </c>
      <c r="BB27" s="1954"/>
      <c r="BC27" s="1954"/>
      <c r="BD27" s="1955"/>
      <c r="BE27" s="1926">
        <f>BE6+BE9+BE12+BE15+BE18+BE21</f>
        <v>0</v>
      </c>
      <c r="BF27" s="1922"/>
      <c r="BG27" s="1922"/>
      <c r="BH27" s="1923"/>
      <c r="BI27" s="1969"/>
      <c r="BJ27" s="1970"/>
    </row>
    <row r="28" spans="2:62" ht="19.5" customHeight="1" thickBot="1">
      <c r="B28" s="1958"/>
      <c r="C28" s="1959"/>
      <c r="D28" s="1959"/>
      <c r="E28" s="1996"/>
      <c r="F28" s="1919" t="s">
        <v>372</v>
      </c>
      <c r="G28" s="1920"/>
      <c r="H28" s="1965">
        <f>+H7+H10+H13+H16+H19+H22</f>
        <v>0</v>
      </c>
      <c r="I28" s="1954"/>
      <c r="J28" s="1955"/>
      <c r="K28" s="2004"/>
      <c r="L28" s="2005"/>
      <c r="M28" s="1966">
        <f>+M7+M10+M13+M16+M19+M22</f>
        <v>0</v>
      </c>
      <c r="N28" s="1907"/>
      <c r="O28" s="1907"/>
      <c r="P28" s="1908"/>
      <c r="Q28" s="1909">
        <f>Q7+Q10+Q13+Q16+Q19+Q22</f>
        <v>0</v>
      </c>
      <c r="R28" s="1907"/>
      <c r="S28" s="1907"/>
      <c r="T28" s="1908"/>
      <c r="U28" s="1977"/>
      <c r="V28" s="1978"/>
      <c r="W28" s="1916">
        <f>+W7+W10+W13+W16+W19+W22</f>
        <v>0</v>
      </c>
      <c r="X28" s="1917"/>
      <c r="Y28" s="1917"/>
      <c r="Z28" s="1918"/>
      <c r="AA28" s="1909">
        <f>AA7+AA10+AA13+AA16+AA19+AA22</f>
        <v>0</v>
      </c>
      <c r="AB28" s="1907"/>
      <c r="AC28" s="1907"/>
      <c r="AD28" s="1908"/>
      <c r="AE28" s="1977"/>
      <c r="AF28" s="1985"/>
      <c r="AG28" s="1917">
        <f>+AG7+AG10+AG13+AG16+AG19+AG22</f>
        <v>0</v>
      </c>
      <c r="AH28" s="1917"/>
      <c r="AI28" s="1917"/>
      <c r="AJ28" s="1918"/>
      <c r="AK28" s="1909">
        <f>AK7+AK10+AK13+AK16+AK19+AK22</f>
        <v>0</v>
      </c>
      <c r="AL28" s="1907"/>
      <c r="AM28" s="1907"/>
      <c r="AN28" s="1908"/>
      <c r="AO28" s="1977"/>
      <c r="AP28" s="1978"/>
      <c r="AQ28" s="1966">
        <f>+AQ7+AQ10+AQ13+AQ16+AQ19+AQ22</f>
        <v>0</v>
      </c>
      <c r="AR28" s="1907"/>
      <c r="AS28" s="1907"/>
      <c r="AT28" s="1908"/>
      <c r="AU28" s="1909">
        <f>AU7+AU10+AU13+AU16+AU19+AU22</f>
        <v>0</v>
      </c>
      <c r="AV28" s="1907"/>
      <c r="AW28" s="1907"/>
      <c r="AX28" s="1908"/>
      <c r="AY28" s="1977"/>
      <c r="AZ28" s="1985"/>
      <c r="BA28" s="1954">
        <f>+BA7+BA10+BA13+BA16+BA19+BA22</f>
        <v>0</v>
      </c>
      <c r="BB28" s="1954"/>
      <c r="BC28" s="1954"/>
      <c r="BD28" s="1955"/>
      <c r="BE28" s="1909">
        <f>BE7+BE10+BE13+BE16+BE19+BE22</f>
        <v>0</v>
      </c>
      <c r="BF28" s="1907"/>
      <c r="BG28" s="1907"/>
      <c r="BH28" s="1908"/>
      <c r="BI28" s="1969"/>
      <c r="BJ28" s="1970"/>
    </row>
    <row r="29" spans="2:62" ht="9" customHeight="1" thickBot="1">
      <c r="B29" s="511"/>
      <c r="C29" s="511"/>
      <c r="D29" s="511"/>
      <c r="E29" s="511"/>
      <c r="F29" s="512"/>
      <c r="G29" s="512"/>
      <c r="H29" s="513"/>
      <c r="I29" s="513"/>
      <c r="J29" s="513"/>
      <c r="K29" s="514"/>
      <c r="L29" s="514"/>
      <c r="M29" s="513"/>
      <c r="N29" s="513"/>
      <c r="O29" s="513"/>
      <c r="P29" s="513"/>
      <c r="Q29" s="513"/>
      <c r="R29" s="513"/>
      <c r="S29" s="513"/>
      <c r="T29" s="513"/>
      <c r="U29" s="514"/>
      <c r="V29" s="514"/>
      <c r="W29" s="514"/>
      <c r="X29" s="513"/>
      <c r="Y29" s="513"/>
      <c r="Z29" s="513"/>
      <c r="AA29" s="513"/>
      <c r="AB29" s="513"/>
      <c r="AC29" s="513"/>
      <c r="AD29" s="513"/>
      <c r="AE29" s="514"/>
      <c r="AF29" s="514"/>
      <c r="AG29" s="514"/>
      <c r="AH29" s="513"/>
      <c r="AI29" s="513"/>
      <c r="AJ29" s="513"/>
      <c r="AK29" s="513"/>
      <c r="AL29" s="513"/>
      <c r="AM29" s="513"/>
      <c r="AN29" s="513"/>
      <c r="AO29" s="514"/>
      <c r="AP29" s="514"/>
      <c r="AQ29" s="513"/>
      <c r="AR29" s="513"/>
      <c r="AS29" s="513"/>
      <c r="AT29" s="513"/>
      <c r="AU29" s="513"/>
      <c r="AV29" s="513"/>
      <c r="AW29" s="513"/>
      <c r="AX29" s="513"/>
      <c r="AY29" s="514"/>
      <c r="AZ29" s="514"/>
      <c r="BA29" s="513"/>
      <c r="BB29" s="513"/>
      <c r="BC29" s="513"/>
      <c r="BD29" s="513"/>
      <c r="BE29" s="513"/>
      <c r="BF29" s="513"/>
      <c r="BG29" s="513"/>
      <c r="BH29" s="513"/>
      <c r="BI29" s="514"/>
      <c r="BJ29" s="514"/>
    </row>
    <row r="30" spans="2:62" ht="19.5" customHeight="1">
      <c r="B30" s="1956" t="s">
        <v>376</v>
      </c>
      <c r="C30" s="1957"/>
      <c r="D30" s="1957"/>
      <c r="E30" s="1957"/>
      <c r="F30" s="1962" t="s">
        <v>370</v>
      </c>
      <c r="G30" s="1963"/>
      <c r="H30" s="1964">
        <f>H23+H26</f>
        <v>0</v>
      </c>
      <c r="I30" s="1930"/>
      <c r="J30" s="1931"/>
      <c r="K30" s="1932" t="s">
        <v>374</v>
      </c>
      <c r="L30" s="1932"/>
      <c r="M30" s="1928">
        <f>M23+M26</f>
        <v>0</v>
      </c>
      <c r="N30" s="1929"/>
      <c r="O30" s="1929"/>
      <c r="P30" s="1929"/>
      <c r="Q30" s="1938">
        <f>Q23+Q26</f>
        <v>0</v>
      </c>
      <c r="R30" s="1930"/>
      <c r="S30" s="1930"/>
      <c r="T30" s="1931"/>
      <c r="U30" s="1932" t="s">
        <v>374</v>
      </c>
      <c r="V30" s="1932"/>
      <c r="W30" s="1945">
        <f>W23+W26</f>
        <v>0</v>
      </c>
      <c r="X30" s="1946"/>
      <c r="Y30" s="1946"/>
      <c r="Z30" s="1947"/>
      <c r="AA30" s="1930">
        <f>AA23+AA26</f>
        <v>0</v>
      </c>
      <c r="AB30" s="1930"/>
      <c r="AC30" s="1930"/>
      <c r="AD30" s="1931"/>
      <c r="AE30" s="1948" t="s">
        <v>374</v>
      </c>
      <c r="AF30" s="1949"/>
      <c r="AG30" s="1930">
        <f>AG23+AG26</f>
        <v>0</v>
      </c>
      <c r="AH30" s="1930"/>
      <c r="AI30" s="1930"/>
      <c r="AJ30" s="1931"/>
      <c r="AK30" s="1938">
        <f>AK23+AK26</f>
        <v>0</v>
      </c>
      <c r="AL30" s="1930"/>
      <c r="AM30" s="1930"/>
      <c r="AN30" s="1931"/>
      <c r="AO30" s="1932" t="s">
        <v>374</v>
      </c>
      <c r="AP30" s="1932"/>
      <c r="AQ30" s="1928">
        <f>AQ23+AQ26</f>
        <v>0</v>
      </c>
      <c r="AR30" s="1929"/>
      <c r="AS30" s="1929"/>
      <c r="AT30" s="1929"/>
      <c r="AU30" s="1930">
        <f>AU23+AU26</f>
        <v>0</v>
      </c>
      <c r="AV30" s="1930"/>
      <c r="AW30" s="1930"/>
      <c r="AX30" s="1931"/>
      <c r="AY30" s="1932" t="s">
        <v>374</v>
      </c>
      <c r="AZ30" s="1933"/>
      <c r="BA30" s="1931">
        <f>BA23+BA26</f>
        <v>0</v>
      </c>
      <c r="BB30" s="1929"/>
      <c r="BC30" s="1929"/>
      <c r="BD30" s="1929"/>
      <c r="BE30" s="1938">
        <f>BE23+BE26</f>
        <v>0</v>
      </c>
      <c r="BF30" s="1930"/>
      <c r="BG30" s="1930"/>
      <c r="BH30" s="1931"/>
      <c r="BI30" s="1939" t="s">
        <v>374</v>
      </c>
      <c r="BJ30" s="1940"/>
    </row>
    <row r="31" spans="2:62" ht="19.5" customHeight="1">
      <c r="B31" s="1958"/>
      <c r="C31" s="1959"/>
      <c r="D31" s="1959"/>
      <c r="E31" s="1959"/>
      <c r="F31" s="1919" t="s">
        <v>371</v>
      </c>
      <c r="G31" s="1920"/>
      <c r="H31" s="1921">
        <f>H24+H27</f>
        <v>0</v>
      </c>
      <c r="I31" s="1922"/>
      <c r="J31" s="1923"/>
      <c r="K31" s="1934"/>
      <c r="L31" s="1934"/>
      <c r="M31" s="1924">
        <f>M24+M27</f>
        <v>0</v>
      </c>
      <c r="N31" s="1925"/>
      <c r="O31" s="1925"/>
      <c r="P31" s="1925"/>
      <c r="Q31" s="1926">
        <f>Q24+Q27</f>
        <v>0</v>
      </c>
      <c r="R31" s="1922"/>
      <c r="S31" s="1922"/>
      <c r="T31" s="1923"/>
      <c r="U31" s="1934"/>
      <c r="V31" s="1934"/>
      <c r="W31" s="1927">
        <f>W24+W27</f>
        <v>0</v>
      </c>
      <c r="X31" s="1922"/>
      <c r="Y31" s="1922"/>
      <c r="Z31" s="1923"/>
      <c r="AA31" s="1922">
        <f>AA24+AA27</f>
        <v>0</v>
      </c>
      <c r="AB31" s="1922"/>
      <c r="AC31" s="1922"/>
      <c r="AD31" s="1923"/>
      <c r="AE31" s="1950"/>
      <c r="AF31" s="1951"/>
      <c r="AG31" s="1922">
        <f>AG24+AG27</f>
        <v>0</v>
      </c>
      <c r="AH31" s="1922"/>
      <c r="AI31" s="1922"/>
      <c r="AJ31" s="1923"/>
      <c r="AK31" s="1926">
        <f>AK24+AK27</f>
        <v>0</v>
      </c>
      <c r="AL31" s="1922"/>
      <c r="AM31" s="1922"/>
      <c r="AN31" s="1923"/>
      <c r="AO31" s="1934"/>
      <c r="AP31" s="1934"/>
      <c r="AQ31" s="1924">
        <f>AQ24+AQ27</f>
        <v>0</v>
      </c>
      <c r="AR31" s="1925"/>
      <c r="AS31" s="1925"/>
      <c r="AT31" s="1925"/>
      <c r="AU31" s="1922">
        <f>AU24+AU27</f>
        <v>0</v>
      </c>
      <c r="AV31" s="1922"/>
      <c r="AW31" s="1922"/>
      <c r="AX31" s="1923"/>
      <c r="AY31" s="1934"/>
      <c r="AZ31" s="1935"/>
      <c r="BA31" s="1923">
        <f>BA24+BA27</f>
        <v>0</v>
      </c>
      <c r="BB31" s="1925"/>
      <c r="BC31" s="1925"/>
      <c r="BD31" s="1925"/>
      <c r="BE31" s="1926">
        <f>BE24+BE27</f>
        <v>0</v>
      </c>
      <c r="BF31" s="1922"/>
      <c r="BG31" s="1922"/>
      <c r="BH31" s="1923"/>
      <c r="BI31" s="1941"/>
      <c r="BJ31" s="1942"/>
    </row>
    <row r="32" spans="2:62" ht="19.5" customHeight="1" thickBot="1">
      <c r="B32" s="1960"/>
      <c r="C32" s="1961"/>
      <c r="D32" s="1961"/>
      <c r="E32" s="1961"/>
      <c r="F32" s="1913" t="s">
        <v>372</v>
      </c>
      <c r="G32" s="1914"/>
      <c r="H32" s="1915">
        <f>H25+H28</f>
        <v>0</v>
      </c>
      <c r="I32" s="1907"/>
      <c r="J32" s="1908"/>
      <c r="K32" s="1936"/>
      <c r="L32" s="1936"/>
      <c r="M32" s="1905">
        <f>M25+M28</f>
        <v>0</v>
      </c>
      <c r="N32" s="1906"/>
      <c r="O32" s="1906"/>
      <c r="P32" s="1906"/>
      <c r="Q32" s="1909">
        <f>Q25+Q28</f>
        <v>0</v>
      </c>
      <c r="R32" s="1907"/>
      <c r="S32" s="1907"/>
      <c r="T32" s="1908"/>
      <c r="U32" s="1936"/>
      <c r="V32" s="1936"/>
      <c r="W32" s="1916">
        <f>W25+W28</f>
        <v>0</v>
      </c>
      <c r="X32" s="1917"/>
      <c r="Y32" s="1917"/>
      <c r="Z32" s="1918"/>
      <c r="AA32" s="1907">
        <f>AA25+AA28</f>
        <v>0</v>
      </c>
      <c r="AB32" s="1907"/>
      <c r="AC32" s="1907"/>
      <c r="AD32" s="1908"/>
      <c r="AE32" s="1952"/>
      <c r="AF32" s="1953"/>
      <c r="AG32" s="1907">
        <f>AG25+AG28</f>
        <v>0</v>
      </c>
      <c r="AH32" s="1907"/>
      <c r="AI32" s="1907"/>
      <c r="AJ32" s="1908"/>
      <c r="AK32" s="1909">
        <f>AK25+AK28</f>
        <v>0</v>
      </c>
      <c r="AL32" s="1907"/>
      <c r="AM32" s="1907"/>
      <c r="AN32" s="1908"/>
      <c r="AO32" s="1936"/>
      <c r="AP32" s="1936"/>
      <c r="AQ32" s="1905">
        <f>AQ25+AQ28</f>
        <v>0</v>
      </c>
      <c r="AR32" s="1906"/>
      <c r="AS32" s="1906"/>
      <c r="AT32" s="1906"/>
      <c r="AU32" s="1907">
        <f>AU25+AU28</f>
        <v>0</v>
      </c>
      <c r="AV32" s="1907"/>
      <c r="AW32" s="1907"/>
      <c r="AX32" s="1908"/>
      <c r="AY32" s="1936"/>
      <c r="AZ32" s="1937"/>
      <c r="BA32" s="1908">
        <f>BA25+BA28</f>
        <v>0</v>
      </c>
      <c r="BB32" s="1906"/>
      <c r="BC32" s="1906"/>
      <c r="BD32" s="1906"/>
      <c r="BE32" s="1909">
        <f>BE25+BE28</f>
        <v>0</v>
      </c>
      <c r="BF32" s="1907"/>
      <c r="BG32" s="1907"/>
      <c r="BH32" s="1908"/>
      <c r="BI32" s="1943"/>
      <c r="BJ32" s="1944"/>
    </row>
    <row r="33" spans="1:62" ht="15.75" customHeight="1"/>
    <row r="34" spans="1:62" ht="16.5" customHeight="1">
      <c r="B34" s="1910"/>
      <c r="C34" s="1910"/>
      <c r="D34" s="1910"/>
      <c r="E34" s="1910"/>
      <c r="F34" s="1910"/>
      <c r="G34" s="1910"/>
      <c r="H34" s="1910"/>
      <c r="I34" s="1910"/>
      <c r="J34" s="1910"/>
      <c r="K34" s="1910"/>
      <c r="L34" s="1911"/>
      <c r="M34" s="515" t="s">
        <v>361</v>
      </c>
      <c r="N34" s="1912">
        <v>1</v>
      </c>
      <c r="O34" s="1912"/>
      <c r="P34" s="516" t="s">
        <v>362</v>
      </c>
      <c r="Q34" s="517" t="s">
        <v>363</v>
      </c>
      <c r="R34" s="518" t="str">
        <f>R2</f>
        <v/>
      </c>
      <c r="S34" s="519" t="s">
        <v>268</v>
      </c>
      <c r="T34" s="518" t="str">
        <f>T2</f>
        <v/>
      </c>
      <c r="U34" s="519" t="s">
        <v>269</v>
      </c>
      <c r="V34" s="520" t="s">
        <v>273</v>
      </c>
      <c r="W34" s="517" t="s">
        <v>361</v>
      </c>
      <c r="X34" s="1912">
        <v>2</v>
      </c>
      <c r="Y34" s="1912"/>
      <c r="Z34" s="516" t="s">
        <v>362</v>
      </c>
      <c r="AA34" s="517" t="s">
        <v>363</v>
      </c>
      <c r="AB34" s="521" t="str">
        <f>IF($R$2="","",$R$2+1)</f>
        <v/>
      </c>
      <c r="AC34" s="519" t="s">
        <v>268</v>
      </c>
      <c r="AD34" s="519" t="str">
        <f>IF($T$2="","",$T$2)</f>
        <v/>
      </c>
      <c r="AE34" s="519" t="s">
        <v>269</v>
      </c>
      <c r="AF34" s="516" t="s">
        <v>273</v>
      </c>
      <c r="AG34" s="515" t="s">
        <v>361</v>
      </c>
      <c r="AH34" s="1912">
        <v>3</v>
      </c>
      <c r="AI34" s="1912"/>
      <c r="AJ34" s="516" t="s">
        <v>362</v>
      </c>
      <c r="AK34" s="517" t="s">
        <v>363</v>
      </c>
      <c r="AL34" s="521" t="str">
        <f>IF($R$2="","",$R$2+2)</f>
        <v/>
      </c>
      <c r="AM34" s="519" t="s">
        <v>268</v>
      </c>
      <c r="AN34" s="519" t="str">
        <f>IF($T$2="","",$T$2)</f>
        <v/>
      </c>
      <c r="AO34" s="519" t="s">
        <v>269</v>
      </c>
      <c r="AP34" s="520" t="s">
        <v>273</v>
      </c>
      <c r="AQ34" s="515" t="s">
        <v>361</v>
      </c>
      <c r="AR34" s="1912">
        <v>4</v>
      </c>
      <c r="AS34" s="1912"/>
      <c r="AT34" s="516" t="s">
        <v>362</v>
      </c>
      <c r="AU34" s="517" t="s">
        <v>363</v>
      </c>
      <c r="AV34" s="521" t="str">
        <f>IF($R$2="","",$R$2+3)</f>
        <v/>
      </c>
      <c r="AW34" s="519" t="s">
        <v>268</v>
      </c>
      <c r="AX34" s="519" t="str">
        <f>IF($T$2="","",$T$2)</f>
        <v/>
      </c>
      <c r="AY34" s="519" t="s">
        <v>269</v>
      </c>
      <c r="AZ34" s="520" t="s">
        <v>273</v>
      </c>
      <c r="BA34" s="517" t="s">
        <v>361</v>
      </c>
      <c r="BB34" s="1912">
        <v>5</v>
      </c>
      <c r="BC34" s="1912"/>
      <c r="BD34" s="516" t="s">
        <v>362</v>
      </c>
      <c r="BE34" s="517" t="s">
        <v>363</v>
      </c>
      <c r="BF34" s="521" t="str">
        <f>IF($R$2="","",$R$2+4)</f>
        <v/>
      </c>
      <c r="BG34" s="519" t="s">
        <v>268</v>
      </c>
      <c r="BH34" s="519" t="str">
        <f>IF($T$2="","",$T$2)</f>
        <v/>
      </c>
      <c r="BI34" s="519" t="s">
        <v>269</v>
      </c>
      <c r="BJ34" s="522" t="s">
        <v>273</v>
      </c>
    </row>
    <row r="35" spans="1:62" ht="22.5" customHeight="1">
      <c r="B35" s="1889" t="s">
        <v>377</v>
      </c>
      <c r="C35" s="1889"/>
      <c r="D35" s="1889"/>
      <c r="E35" s="1889"/>
      <c r="F35" s="1889"/>
      <c r="G35" s="1889"/>
      <c r="H35" s="1889"/>
      <c r="I35" s="1889"/>
      <c r="J35" s="1889"/>
      <c r="K35" s="1889"/>
      <c r="L35" s="1889"/>
      <c r="M35" s="1890"/>
      <c r="N35" s="1890"/>
      <c r="O35" s="1890"/>
      <c r="P35" s="1890"/>
      <c r="Q35" s="1890"/>
      <c r="R35" s="1890"/>
      <c r="S35" s="1890"/>
      <c r="T35" s="1890"/>
      <c r="U35" s="1890"/>
      <c r="V35" s="1891"/>
      <c r="W35" s="1896"/>
      <c r="X35" s="1897"/>
      <c r="Y35" s="1897"/>
      <c r="Z35" s="1897"/>
      <c r="AA35" s="1897"/>
      <c r="AB35" s="1897"/>
      <c r="AC35" s="1897"/>
      <c r="AD35" s="1897"/>
      <c r="AE35" s="1897"/>
      <c r="AF35" s="1898"/>
      <c r="AG35" s="1896"/>
      <c r="AH35" s="1897"/>
      <c r="AI35" s="1897"/>
      <c r="AJ35" s="1897"/>
      <c r="AK35" s="1897"/>
      <c r="AL35" s="1897"/>
      <c r="AM35" s="1897"/>
      <c r="AN35" s="1897"/>
      <c r="AO35" s="1897"/>
      <c r="AP35" s="1898"/>
      <c r="AQ35" s="1890"/>
      <c r="AR35" s="1890"/>
      <c r="AS35" s="1890"/>
      <c r="AT35" s="1890"/>
      <c r="AU35" s="1890"/>
      <c r="AV35" s="1890"/>
      <c r="AW35" s="1890"/>
      <c r="AX35" s="1890"/>
      <c r="AY35" s="1890"/>
      <c r="AZ35" s="1891"/>
      <c r="BA35" s="1890"/>
      <c r="BB35" s="1890"/>
      <c r="BC35" s="1890"/>
      <c r="BD35" s="1890"/>
      <c r="BE35" s="1890"/>
      <c r="BF35" s="1890"/>
      <c r="BG35" s="1890"/>
      <c r="BH35" s="1890"/>
      <c r="BI35" s="1890"/>
      <c r="BJ35" s="1891"/>
    </row>
    <row r="36" spans="1:62" ht="22.5" customHeight="1">
      <c r="B36" s="1889"/>
      <c r="C36" s="1889"/>
      <c r="D36" s="1889"/>
      <c r="E36" s="1889"/>
      <c r="F36" s="1889"/>
      <c r="G36" s="1889"/>
      <c r="H36" s="1889"/>
      <c r="I36" s="1889"/>
      <c r="J36" s="1889"/>
      <c r="K36" s="1889"/>
      <c r="L36" s="1889"/>
      <c r="M36" s="1892"/>
      <c r="N36" s="1892"/>
      <c r="O36" s="1892"/>
      <c r="P36" s="1892"/>
      <c r="Q36" s="1892"/>
      <c r="R36" s="1892"/>
      <c r="S36" s="1892"/>
      <c r="T36" s="1892"/>
      <c r="U36" s="1892"/>
      <c r="V36" s="1893"/>
      <c r="W36" s="1899"/>
      <c r="X36" s="1900"/>
      <c r="Y36" s="1900"/>
      <c r="Z36" s="1900"/>
      <c r="AA36" s="1900"/>
      <c r="AB36" s="1900"/>
      <c r="AC36" s="1900"/>
      <c r="AD36" s="1900"/>
      <c r="AE36" s="1900"/>
      <c r="AF36" s="1901"/>
      <c r="AG36" s="1899"/>
      <c r="AH36" s="1900"/>
      <c r="AI36" s="1900"/>
      <c r="AJ36" s="1900"/>
      <c r="AK36" s="1900"/>
      <c r="AL36" s="1900"/>
      <c r="AM36" s="1900"/>
      <c r="AN36" s="1900"/>
      <c r="AO36" s="1900"/>
      <c r="AP36" s="1901"/>
      <c r="AQ36" s="1892"/>
      <c r="AR36" s="1892"/>
      <c r="AS36" s="1892"/>
      <c r="AT36" s="1892"/>
      <c r="AU36" s="1892"/>
      <c r="AV36" s="1892"/>
      <c r="AW36" s="1892"/>
      <c r="AX36" s="1892"/>
      <c r="AY36" s="1892"/>
      <c r="AZ36" s="1893"/>
      <c r="BA36" s="1892"/>
      <c r="BB36" s="1892"/>
      <c r="BC36" s="1892"/>
      <c r="BD36" s="1892"/>
      <c r="BE36" s="1892"/>
      <c r="BF36" s="1892"/>
      <c r="BG36" s="1892"/>
      <c r="BH36" s="1892"/>
      <c r="BI36" s="1892"/>
      <c r="BJ36" s="1893"/>
    </row>
    <row r="37" spans="1:62" ht="22.5" customHeight="1">
      <c r="B37" s="1889"/>
      <c r="C37" s="1889"/>
      <c r="D37" s="1889"/>
      <c r="E37" s="1889"/>
      <c r="F37" s="1889"/>
      <c r="G37" s="1889"/>
      <c r="H37" s="1889"/>
      <c r="I37" s="1889"/>
      <c r="J37" s="1889"/>
      <c r="K37" s="1889"/>
      <c r="L37" s="1889"/>
      <c r="M37" s="1894"/>
      <c r="N37" s="1894"/>
      <c r="O37" s="1894"/>
      <c r="P37" s="1894"/>
      <c r="Q37" s="1894"/>
      <c r="R37" s="1894"/>
      <c r="S37" s="1894"/>
      <c r="T37" s="1894"/>
      <c r="U37" s="1894"/>
      <c r="V37" s="1895"/>
      <c r="W37" s="1902"/>
      <c r="X37" s="1903"/>
      <c r="Y37" s="1903"/>
      <c r="Z37" s="1903"/>
      <c r="AA37" s="1903"/>
      <c r="AB37" s="1903"/>
      <c r="AC37" s="1903"/>
      <c r="AD37" s="1903"/>
      <c r="AE37" s="1903"/>
      <c r="AF37" s="1904"/>
      <c r="AG37" s="1902"/>
      <c r="AH37" s="1903"/>
      <c r="AI37" s="1903"/>
      <c r="AJ37" s="1903"/>
      <c r="AK37" s="1903"/>
      <c r="AL37" s="1903"/>
      <c r="AM37" s="1903"/>
      <c r="AN37" s="1903"/>
      <c r="AO37" s="1903"/>
      <c r="AP37" s="1904"/>
      <c r="AQ37" s="1894"/>
      <c r="AR37" s="1894"/>
      <c r="AS37" s="1894"/>
      <c r="AT37" s="1894"/>
      <c r="AU37" s="1894"/>
      <c r="AV37" s="1894"/>
      <c r="AW37" s="1894"/>
      <c r="AX37" s="1894"/>
      <c r="AY37" s="1894"/>
      <c r="AZ37" s="1895"/>
      <c r="BA37" s="1894"/>
      <c r="BB37" s="1894"/>
      <c r="BC37" s="1894"/>
      <c r="BD37" s="1894"/>
      <c r="BE37" s="1894"/>
      <c r="BF37" s="1894"/>
      <c r="BG37" s="1894"/>
      <c r="BH37" s="1894"/>
      <c r="BI37" s="1894"/>
      <c r="BJ37" s="1895"/>
    </row>
    <row r="38" spans="1:62" ht="22.5" customHeight="1">
      <c r="B38" s="1889" t="s">
        <v>378</v>
      </c>
      <c r="C38" s="1889"/>
      <c r="D38" s="1889"/>
      <c r="E38" s="1889"/>
      <c r="F38" s="1889"/>
      <c r="G38" s="1889"/>
      <c r="H38" s="1889"/>
      <c r="I38" s="1889"/>
      <c r="J38" s="1889"/>
      <c r="K38" s="1889"/>
      <c r="L38" s="1889"/>
      <c r="M38" s="1890"/>
      <c r="N38" s="1890"/>
      <c r="O38" s="1890"/>
      <c r="P38" s="1890"/>
      <c r="Q38" s="1890"/>
      <c r="R38" s="1890"/>
      <c r="S38" s="1890"/>
      <c r="T38" s="1890"/>
      <c r="U38" s="1890"/>
      <c r="V38" s="1891"/>
      <c r="W38" s="1896"/>
      <c r="X38" s="1897"/>
      <c r="Y38" s="1897"/>
      <c r="Z38" s="1897"/>
      <c r="AA38" s="1897"/>
      <c r="AB38" s="1897"/>
      <c r="AC38" s="1897"/>
      <c r="AD38" s="1897"/>
      <c r="AE38" s="1897"/>
      <c r="AF38" s="1898"/>
      <c r="AG38" s="1896"/>
      <c r="AH38" s="1897"/>
      <c r="AI38" s="1897"/>
      <c r="AJ38" s="1897"/>
      <c r="AK38" s="1897"/>
      <c r="AL38" s="1897"/>
      <c r="AM38" s="1897"/>
      <c r="AN38" s="1897"/>
      <c r="AO38" s="1897"/>
      <c r="AP38" s="1898"/>
      <c r="AQ38" s="1890"/>
      <c r="AR38" s="1890"/>
      <c r="AS38" s="1890"/>
      <c r="AT38" s="1890"/>
      <c r="AU38" s="1890"/>
      <c r="AV38" s="1890"/>
      <c r="AW38" s="1890"/>
      <c r="AX38" s="1890"/>
      <c r="AY38" s="1890"/>
      <c r="AZ38" s="1891"/>
      <c r="BA38" s="1890"/>
      <c r="BB38" s="1890"/>
      <c r="BC38" s="1890"/>
      <c r="BD38" s="1890"/>
      <c r="BE38" s="1890"/>
      <c r="BF38" s="1890"/>
      <c r="BG38" s="1890"/>
      <c r="BH38" s="1890"/>
      <c r="BI38" s="1890"/>
      <c r="BJ38" s="1891"/>
    </row>
    <row r="39" spans="1:62" ht="22.5" customHeight="1">
      <c r="B39" s="1889"/>
      <c r="C39" s="1889"/>
      <c r="D39" s="1889"/>
      <c r="E39" s="1889"/>
      <c r="F39" s="1889"/>
      <c r="G39" s="1889"/>
      <c r="H39" s="1889"/>
      <c r="I39" s="1889"/>
      <c r="J39" s="1889"/>
      <c r="K39" s="1889"/>
      <c r="L39" s="1889"/>
      <c r="M39" s="1892"/>
      <c r="N39" s="1892"/>
      <c r="O39" s="1892"/>
      <c r="P39" s="1892"/>
      <c r="Q39" s="1892"/>
      <c r="R39" s="1892"/>
      <c r="S39" s="1892"/>
      <c r="T39" s="1892"/>
      <c r="U39" s="1892"/>
      <c r="V39" s="1893"/>
      <c r="W39" s="1899"/>
      <c r="X39" s="1900"/>
      <c r="Y39" s="1900"/>
      <c r="Z39" s="1900"/>
      <c r="AA39" s="1900"/>
      <c r="AB39" s="1900"/>
      <c r="AC39" s="1900"/>
      <c r="AD39" s="1900"/>
      <c r="AE39" s="1900"/>
      <c r="AF39" s="1901"/>
      <c r="AG39" s="1899"/>
      <c r="AH39" s="1900"/>
      <c r="AI39" s="1900"/>
      <c r="AJ39" s="1900"/>
      <c r="AK39" s="1900"/>
      <c r="AL39" s="1900"/>
      <c r="AM39" s="1900"/>
      <c r="AN39" s="1900"/>
      <c r="AO39" s="1900"/>
      <c r="AP39" s="1901"/>
      <c r="AQ39" s="1892"/>
      <c r="AR39" s="1892"/>
      <c r="AS39" s="1892"/>
      <c r="AT39" s="1892"/>
      <c r="AU39" s="1892"/>
      <c r="AV39" s="1892"/>
      <c r="AW39" s="1892"/>
      <c r="AX39" s="1892"/>
      <c r="AY39" s="1892"/>
      <c r="AZ39" s="1893"/>
      <c r="BA39" s="1892"/>
      <c r="BB39" s="1892"/>
      <c r="BC39" s="1892"/>
      <c r="BD39" s="1892"/>
      <c r="BE39" s="1892"/>
      <c r="BF39" s="1892"/>
      <c r="BG39" s="1892"/>
      <c r="BH39" s="1892"/>
      <c r="BI39" s="1892"/>
      <c r="BJ39" s="1893"/>
    </row>
    <row r="40" spans="1:62" ht="22.5" customHeight="1">
      <c r="B40" s="1889"/>
      <c r="C40" s="1889"/>
      <c r="D40" s="1889"/>
      <c r="E40" s="1889"/>
      <c r="F40" s="1889"/>
      <c r="G40" s="1889"/>
      <c r="H40" s="1889"/>
      <c r="I40" s="1889"/>
      <c r="J40" s="1889"/>
      <c r="K40" s="1889"/>
      <c r="L40" s="1889"/>
      <c r="M40" s="1894"/>
      <c r="N40" s="1894"/>
      <c r="O40" s="1894"/>
      <c r="P40" s="1894"/>
      <c r="Q40" s="1894"/>
      <c r="R40" s="1894"/>
      <c r="S40" s="1894"/>
      <c r="T40" s="1894"/>
      <c r="U40" s="1894"/>
      <c r="V40" s="1895"/>
      <c r="W40" s="1902"/>
      <c r="X40" s="1903"/>
      <c r="Y40" s="1903"/>
      <c r="Z40" s="1903"/>
      <c r="AA40" s="1903"/>
      <c r="AB40" s="1903"/>
      <c r="AC40" s="1903"/>
      <c r="AD40" s="1903"/>
      <c r="AE40" s="1903"/>
      <c r="AF40" s="1904"/>
      <c r="AG40" s="1902"/>
      <c r="AH40" s="1903"/>
      <c r="AI40" s="1903"/>
      <c r="AJ40" s="1903"/>
      <c r="AK40" s="1903"/>
      <c r="AL40" s="1903"/>
      <c r="AM40" s="1903"/>
      <c r="AN40" s="1903"/>
      <c r="AO40" s="1903"/>
      <c r="AP40" s="1904"/>
      <c r="AQ40" s="1894"/>
      <c r="AR40" s="1894"/>
      <c r="AS40" s="1894"/>
      <c r="AT40" s="1894"/>
      <c r="AU40" s="1894"/>
      <c r="AV40" s="1894"/>
      <c r="AW40" s="1894"/>
      <c r="AX40" s="1894"/>
      <c r="AY40" s="1894"/>
      <c r="AZ40" s="1895"/>
      <c r="BA40" s="1894"/>
      <c r="BB40" s="1894"/>
      <c r="BC40" s="1894"/>
      <c r="BD40" s="1894"/>
      <c r="BE40" s="1894"/>
      <c r="BF40" s="1894"/>
      <c r="BG40" s="1894"/>
      <c r="BH40" s="1894"/>
      <c r="BI40" s="1894"/>
      <c r="BJ40" s="1895"/>
    </row>
    <row r="41" spans="1:62" ht="15" customHeight="1"/>
    <row r="42" spans="1:62" ht="15" customHeight="1">
      <c r="A42" s="523"/>
      <c r="B42" s="524"/>
      <c r="C42" s="524"/>
      <c r="D42" s="524"/>
      <c r="E42" s="524"/>
      <c r="F42" s="523"/>
      <c r="G42" s="523"/>
      <c r="H42" s="523"/>
      <c r="I42" s="523"/>
      <c r="J42" s="523"/>
      <c r="K42" s="523"/>
      <c r="L42" s="523"/>
      <c r="M42" s="523"/>
      <c r="N42" s="523"/>
      <c r="O42" s="523"/>
      <c r="P42" s="523"/>
      <c r="Q42" s="523"/>
      <c r="R42" s="523"/>
      <c r="S42" s="523"/>
      <c r="T42" s="523"/>
      <c r="U42" s="523"/>
      <c r="V42" s="523"/>
      <c r="W42" s="523"/>
      <c r="X42" s="523"/>
      <c r="Y42" s="523"/>
      <c r="Z42" s="523"/>
      <c r="AA42" s="523"/>
      <c r="AB42" s="523"/>
      <c r="AC42" s="523"/>
      <c r="AD42" s="523"/>
      <c r="AE42" s="523"/>
      <c r="AF42" s="523"/>
      <c r="AG42" s="523"/>
      <c r="AH42" s="523"/>
      <c r="AI42" s="523"/>
      <c r="AJ42" s="523"/>
      <c r="AK42" s="523"/>
      <c r="AL42" s="523"/>
      <c r="AM42" s="523"/>
      <c r="AN42" s="523"/>
      <c r="AO42" s="523"/>
      <c r="AP42" s="523"/>
      <c r="AQ42" s="523"/>
      <c r="AR42" s="523"/>
      <c r="AS42" s="523"/>
      <c r="AT42" s="523"/>
      <c r="AU42" s="523"/>
      <c r="AV42" s="523"/>
      <c r="AW42" s="523"/>
      <c r="AX42" s="523"/>
      <c r="AY42" s="523"/>
      <c r="AZ42" s="523"/>
      <c r="BA42" s="523"/>
      <c r="BB42" s="523"/>
      <c r="BC42" s="523"/>
      <c r="BD42" s="523"/>
      <c r="BE42" s="523"/>
      <c r="BF42" s="523"/>
      <c r="BG42" s="523"/>
      <c r="BH42" s="523"/>
      <c r="BI42" s="523"/>
      <c r="BJ42" s="523"/>
    </row>
    <row r="43" spans="1:62" ht="15" customHeight="1" thickBot="1">
      <c r="A43" s="523"/>
      <c r="B43" s="524"/>
      <c r="C43" s="524"/>
      <c r="D43" s="524"/>
      <c r="E43" s="524"/>
      <c r="F43" s="523"/>
      <c r="G43" s="523"/>
      <c r="H43" s="523"/>
      <c r="I43" s="523"/>
      <c r="J43" s="523"/>
      <c r="K43" s="523"/>
      <c r="L43" s="523"/>
      <c r="M43" s="523"/>
      <c r="N43" s="523"/>
      <c r="O43" s="523"/>
      <c r="P43" s="523"/>
      <c r="Q43" s="523"/>
      <c r="R43" s="523"/>
      <c r="S43" s="523"/>
      <c r="T43" s="523"/>
      <c r="U43" s="523"/>
      <c r="V43" s="523"/>
      <c r="W43" s="523"/>
      <c r="X43" s="523"/>
      <c r="Y43" s="523"/>
      <c r="Z43" s="523"/>
      <c r="AA43" s="523"/>
      <c r="AB43" s="523"/>
      <c r="AC43" s="523"/>
      <c r="AD43" s="523"/>
      <c r="AE43" s="523"/>
      <c r="AF43" s="523"/>
      <c r="AG43" s="523"/>
      <c r="AH43" s="523"/>
      <c r="AI43" s="523"/>
      <c r="AJ43" s="523"/>
      <c r="AK43" s="523"/>
      <c r="AL43" s="523"/>
      <c r="AM43" s="523"/>
      <c r="AN43" s="523"/>
      <c r="AO43" s="523"/>
      <c r="AP43" s="523"/>
      <c r="AQ43" s="523"/>
      <c r="AR43" s="523"/>
      <c r="AS43" s="523"/>
      <c r="AT43" s="523"/>
      <c r="AU43" s="523"/>
      <c r="AV43" s="523"/>
      <c r="AW43" s="523"/>
      <c r="AX43" s="523"/>
      <c r="AY43" s="523"/>
      <c r="AZ43" s="523"/>
      <c r="BA43" s="523"/>
      <c r="BB43" s="523"/>
      <c r="BC43" s="523"/>
      <c r="BD43" s="523"/>
      <c r="BE43" s="523"/>
      <c r="BF43" s="523"/>
      <c r="BG43" s="523"/>
      <c r="BH43" s="523"/>
      <c r="BI43" s="523"/>
      <c r="BJ43" s="523"/>
    </row>
    <row r="44" spans="1:62" ht="28.5" customHeight="1" thickTop="1" thickBot="1">
      <c r="A44" s="523"/>
      <c r="B44" s="1869" t="s">
        <v>379</v>
      </c>
      <c r="C44" s="1870"/>
      <c r="D44" s="1870"/>
      <c r="E44" s="1870"/>
      <c r="F44" s="1870"/>
      <c r="G44" s="1871"/>
      <c r="H44" s="525"/>
      <c r="I44" s="525"/>
      <c r="K44" s="1872" t="s">
        <v>380</v>
      </c>
      <c r="L44" s="1872"/>
      <c r="M44" s="1872"/>
      <c r="N44" s="1872"/>
      <c r="O44" s="1872"/>
      <c r="P44" s="1872"/>
      <c r="Q44" s="1872"/>
      <c r="R44" s="1872"/>
      <c r="S44" s="1872"/>
      <c r="T44" s="1872"/>
      <c r="U44" s="1872"/>
      <c r="V44" s="1872"/>
      <c r="W44" s="1872"/>
      <c r="X44" s="1872"/>
      <c r="Y44" s="1872"/>
      <c r="Z44" s="1873"/>
      <c r="AA44" s="526"/>
      <c r="AB44" s="527"/>
      <c r="AC44" s="527"/>
      <c r="AD44" s="528"/>
      <c r="AE44" s="1874" t="s">
        <v>381</v>
      </c>
      <c r="AF44" s="1875"/>
      <c r="AG44" s="1875"/>
      <c r="AH44" s="1875"/>
      <c r="AI44" s="1875"/>
      <c r="AJ44" s="1875"/>
      <c r="AK44" s="1875"/>
      <c r="AL44" s="1875"/>
      <c r="AM44" s="1875"/>
      <c r="AN44" s="1875"/>
      <c r="AO44" s="1875"/>
      <c r="AP44" s="1875"/>
      <c r="AQ44" s="1875"/>
      <c r="AR44" s="1875"/>
      <c r="AS44" s="1875"/>
      <c r="AT44" s="1875"/>
      <c r="AU44" s="1875"/>
      <c r="AV44" s="1875"/>
      <c r="AW44" s="1875"/>
      <c r="AX44" s="1875"/>
      <c r="AY44" s="1875"/>
      <c r="AZ44" s="1875"/>
      <c r="BA44" s="1875"/>
      <c r="BB44" s="1875"/>
      <c r="BC44" s="529"/>
      <c r="BD44" s="529"/>
      <c r="BE44" s="529"/>
      <c r="BF44" s="529"/>
    </row>
    <row r="45" spans="1:62" ht="24.75" customHeight="1" thickTop="1" thickBot="1">
      <c r="A45" s="523"/>
      <c r="B45" s="1876" t="s">
        <v>382</v>
      </c>
      <c r="C45" s="1876"/>
      <c r="D45" s="1876"/>
      <c r="E45" s="1876"/>
      <c r="F45" s="1876"/>
      <c r="G45" s="1876"/>
      <c r="H45" s="1876"/>
      <c r="I45" s="1876"/>
      <c r="J45" s="1876"/>
      <c r="K45" s="1876"/>
      <c r="L45" s="1876"/>
      <c r="M45" s="1876"/>
      <c r="N45" s="1876"/>
      <c r="O45" s="530" t="s">
        <v>383</v>
      </c>
      <c r="P45" s="531"/>
      <c r="Q45" s="531"/>
      <c r="R45" s="531"/>
      <c r="S45" s="531"/>
      <c r="T45" s="531"/>
      <c r="U45" s="531"/>
      <c r="V45" s="531"/>
      <c r="W45" s="531"/>
      <c r="X45" s="531"/>
      <c r="Y45" s="531"/>
      <c r="Z45" s="531"/>
      <c r="AA45" s="531"/>
      <c r="AB45" s="531"/>
      <c r="AC45" s="531"/>
      <c r="AD45" s="531"/>
      <c r="AE45" s="531"/>
      <c r="AF45" s="531"/>
      <c r="AG45" s="531"/>
      <c r="AH45" s="531"/>
      <c r="AI45" s="531"/>
      <c r="AJ45" s="531"/>
      <c r="AK45" s="531"/>
      <c r="AL45" s="531"/>
      <c r="AM45" s="531"/>
      <c r="AN45" s="531"/>
      <c r="AO45" s="531"/>
      <c r="AP45" s="531"/>
      <c r="AQ45" s="531"/>
      <c r="AR45" s="531"/>
      <c r="AS45" s="531"/>
      <c r="AT45" s="531"/>
      <c r="AU45" s="531"/>
      <c r="AV45" s="531"/>
      <c r="AW45" s="531"/>
      <c r="AX45" s="531"/>
      <c r="AY45" s="531"/>
      <c r="AZ45" s="531"/>
      <c r="BA45" s="531"/>
      <c r="BB45" s="531"/>
      <c r="BC45" s="531"/>
      <c r="BD45" s="531"/>
      <c r="BE45" s="531"/>
      <c r="BF45" s="531"/>
      <c r="BG45" s="531"/>
      <c r="BH45" s="531"/>
      <c r="BI45" s="531"/>
      <c r="BJ45" s="531"/>
    </row>
    <row r="46" spans="1:62" ht="24.75" customHeight="1">
      <c r="A46" s="523"/>
      <c r="B46" s="1877" t="s">
        <v>384</v>
      </c>
      <c r="C46" s="1878"/>
      <c r="D46" s="1878"/>
      <c r="E46" s="1879"/>
      <c r="F46" s="1883" t="s">
        <v>359</v>
      </c>
      <c r="G46" s="1884"/>
      <c r="H46" s="1887" t="s">
        <v>385</v>
      </c>
      <c r="I46" s="1878"/>
      <c r="J46" s="1878"/>
      <c r="K46" s="1878"/>
      <c r="L46" s="1879"/>
      <c r="M46" s="1863" t="s">
        <v>386</v>
      </c>
      <c r="N46" s="1864"/>
      <c r="O46" s="1864"/>
      <c r="P46" s="1864"/>
      <c r="Q46" s="1864"/>
      <c r="R46" s="1864"/>
      <c r="S46" s="1864"/>
      <c r="T46" s="1864"/>
      <c r="U46" s="1864"/>
      <c r="V46" s="1689"/>
      <c r="W46" s="1863" t="s">
        <v>387</v>
      </c>
      <c r="X46" s="1864"/>
      <c r="Y46" s="1864"/>
      <c r="Z46" s="1864"/>
      <c r="AA46" s="1864"/>
      <c r="AB46" s="1864"/>
      <c r="AC46" s="1864"/>
      <c r="AD46" s="1864"/>
      <c r="AE46" s="1864"/>
      <c r="AF46" s="1799"/>
      <c r="AG46" s="1688" t="s">
        <v>388</v>
      </c>
      <c r="AH46" s="1864"/>
      <c r="AI46" s="1864"/>
      <c r="AJ46" s="1864"/>
      <c r="AK46" s="1864"/>
      <c r="AL46" s="1864"/>
      <c r="AM46" s="1864"/>
      <c r="AN46" s="1864"/>
      <c r="AO46" s="1864"/>
      <c r="AP46" s="1689"/>
      <c r="AQ46" s="1863" t="s">
        <v>389</v>
      </c>
      <c r="AR46" s="1864"/>
      <c r="AS46" s="1864"/>
      <c r="AT46" s="1864"/>
      <c r="AU46" s="1864"/>
      <c r="AV46" s="1864"/>
      <c r="AW46" s="1864"/>
      <c r="AX46" s="1864"/>
      <c r="AY46" s="1864"/>
      <c r="AZ46" s="1799"/>
      <c r="BA46" s="1688" t="s">
        <v>390</v>
      </c>
      <c r="BB46" s="1864"/>
      <c r="BC46" s="1864"/>
      <c r="BD46" s="1864"/>
      <c r="BE46" s="1864"/>
      <c r="BF46" s="1864"/>
      <c r="BG46" s="1864"/>
      <c r="BH46" s="1864"/>
      <c r="BI46" s="1864"/>
      <c r="BJ46" s="1865"/>
    </row>
    <row r="47" spans="1:62" ht="20.25" customHeight="1" thickBot="1">
      <c r="A47" s="523"/>
      <c r="B47" s="1880"/>
      <c r="C47" s="1881"/>
      <c r="D47" s="1881"/>
      <c r="E47" s="1882"/>
      <c r="F47" s="1885"/>
      <c r="G47" s="1886"/>
      <c r="H47" s="1888"/>
      <c r="I47" s="1881"/>
      <c r="J47" s="1881"/>
      <c r="K47" s="1881"/>
      <c r="L47" s="1882"/>
      <c r="M47" s="1866" t="s">
        <v>367</v>
      </c>
      <c r="N47" s="1859"/>
      <c r="O47" s="1859"/>
      <c r="P47" s="1859"/>
      <c r="Q47" s="1860"/>
      <c r="R47" s="1861" t="s">
        <v>368</v>
      </c>
      <c r="S47" s="1859"/>
      <c r="T47" s="1859"/>
      <c r="U47" s="1859"/>
      <c r="V47" s="1860"/>
      <c r="W47" s="1866" t="s">
        <v>367</v>
      </c>
      <c r="X47" s="1859"/>
      <c r="Y47" s="1859"/>
      <c r="Z47" s="1859"/>
      <c r="AA47" s="1867"/>
      <c r="AB47" s="1858" t="s">
        <v>368</v>
      </c>
      <c r="AC47" s="1859"/>
      <c r="AD47" s="1859"/>
      <c r="AE47" s="1859"/>
      <c r="AF47" s="1868"/>
      <c r="AG47" s="1858" t="s">
        <v>367</v>
      </c>
      <c r="AH47" s="1859"/>
      <c r="AI47" s="1859"/>
      <c r="AJ47" s="1859"/>
      <c r="AK47" s="1860"/>
      <c r="AL47" s="1861" t="s">
        <v>368</v>
      </c>
      <c r="AM47" s="1859"/>
      <c r="AN47" s="1859"/>
      <c r="AO47" s="1859"/>
      <c r="AP47" s="1860"/>
      <c r="AQ47" s="1866" t="s">
        <v>367</v>
      </c>
      <c r="AR47" s="1859"/>
      <c r="AS47" s="1859"/>
      <c r="AT47" s="1859"/>
      <c r="AU47" s="1867"/>
      <c r="AV47" s="1858" t="s">
        <v>368</v>
      </c>
      <c r="AW47" s="1859"/>
      <c r="AX47" s="1859"/>
      <c r="AY47" s="1859"/>
      <c r="AZ47" s="1868"/>
      <c r="BA47" s="1858" t="s">
        <v>367</v>
      </c>
      <c r="BB47" s="1859"/>
      <c r="BC47" s="1859"/>
      <c r="BD47" s="1859"/>
      <c r="BE47" s="1860"/>
      <c r="BF47" s="1861" t="s">
        <v>368</v>
      </c>
      <c r="BG47" s="1859"/>
      <c r="BH47" s="1859"/>
      <c r="BI47" s="1859"/>
      <c r="BJ47" s="1862"/>
    </row>
    <row r="48" spans="1:62" ht="26.25" customHeight="1" thickBot="1">
      <c r="A48" s="523"/>
      <c r="B48" s="1693" t="s">
        <v>391</v>
      </c>
      <c r="C48" s="1694"/>
      <c r="D48" s="1694"/>
      <c r="E48" s="1694"/>
      <c r="F48" s="1694"/>
      <c r="G48" s="1694"/>
      <c r="H48" s="1694"/>
      <c r="I48" s="1694"/>
      <c r="J48" s="1694"/>
      <c r="K48" s="1694"/>
      <c r="L48" s="1694"/>
      <c r="M48" s="1803"/>
      <c r="N48" s="1803"/>
      <c r="O48" s="1803"/>
      <c r="P48" s="1803"/>
      <c r="Q48" s="1803"/>
      <c r="R48" s="1803"/>
      <c r="S48" s="1803"/>
      <c r="T48" s="1803"/>
      <c r="U48" s="1803"/>
      <c r="V48" s="1803"/>
      <c r="W48" s="1803"/>
      <c r="X48" s="1803"/>
      <c r="Y48" s="1803"/>
      <c r="Z48" s="1803"/>
      <c r="AA48" s="1803"/>
      <c r="AB48" s="1803"/>
      <c r="AC48" s="1803"/>
      <c r="AD48" s="1803"/>
      <c r="AE48" s="1803"/>
      <c r="AF48" s="1803"/>
      <c r="AG48" s="1803"/>
      <c r="AH48" s="1803"/>
      <c r="AI48" s="1803"/>
      <c r="AJ48" s="1803"/>
      <c r="AK48" s="1803"/>
      <c r="AL48" s="1803"/>
      <c r="AM48" s="1803"/>
      <c r="AN48" s="1803"/>
      <c r="AO48" s="1803"/>
      <c r="AP48" s="1803"/>
      <c r="AQ48" s="1803"/>
      <c r="AR48" s="1803"/>
      <c r="AS48" s="1803"/>
      <c r="AT48" s="1803"/>
      <c r="AU48" s="1803"/>
      <c r="AV48" s="1803"/>
      <c r="AW48" s="1803"/>
      <c r="AX48" s="1803"/>
      <c r="AY48" s="1803"/>
      <c r="AZ48" s="1803"/>
      <c r="BA48" s="1803"/>
      <c r="BB48" s="1803"/>
      <c r="BC48" s="1803"/>
      <c r="BD48" s="1803"/>
      <c r="BE48" s="1803"/>
      <c r="BF48" s="1803"/>
      <c r="BG48" s="1803"/>
      <c r="BH48" s="1803"/>
      <c r="BI48" s="1803"/>
      <c r="BJ48" s="1804"/>
    </row>
    <row r="49" spans="1:62" ht="17.25" customHeight="1" thickTop="1">
      <c r="A49" s="523"/>
      <c r="B49" s="532"/>
      <c r="C49" s="1852" t="s">
        <v>369</v>
      </c>
      <c r="D49" s="1853"/>
      <c r="E49" s="1854"/>
      <c r="F49" s="1688" t="s">
        <v>370</v>
      </c>
      <c r="G49" s="1689"/>
      <c r="H49" s="1800"/>
      <c r="I49" s="1801"/>
      <c r="J49" s="1801"/>
      <c r="K49" s="1801"/>
      <c r="L49" s="1802"/>
      <c r="M49" s="1690"/>
      <c r="N49" s="1691"/>
      <c r="O49" s="1691"/>
      <c r="P49" s="1691"/>
      <c r="Q49" s="1692"/>
      <c r="R49" s="1797"/>
      <c r="S49" s="1791"/>
      <c r="T49" s="1791"/>
      <c r="U49" s="1791"/>
      <c r="V49" s="1798"/>
      <c r="W49" s="1690"/>
      <c r="X49" s="1691"/>
      <c r="Y49" s="1691"/>
      <c r="Z49" s="1691"/>
      <c r="AA49" s="1692"/>
      <c r="AB49" s="1797"/>
      <c r="AC49" s="1791"/>
      <c r="AD49" s="1791"/>
      <c r="AE49" s="1791"/>
      <c r="AF49" s="1798"/>
      <c r="AG49" s="1690"/>
      <c r="AH49" s="1691"/>
      <c r="AI49" s="1691"/>
      <c r="AJ49" s="1691"/>
      <c r="AK49" s="1692"/>
      <c r="AL49" s="1797"/>
      <c r="AM49" s="1791"/>
      <c r="AN49" s="1791"/>
      <c r="AO49" s="1791"/>
      <c r="AP49" s="1798"/>
      <c r="AQ49" s="1690"/>
      <c r="AR49" s="1691"/>
      <c r="AS49" s="1691"/>
      <c r="AT49" s="1691"/>
      <c r="AU49" s="1692"/>
      <c r="AV49" s="1797"/>
      <c r="AW49" s="1791"/>
      <c r="AX49" s="1791"/>
      <c r="AY49" s="1791"/>
      <c r="AZ49" s="1798"/>
      <c r="BA49" s="1690"/>
      <c r="BB49" s="1691"/>
      <c r="BC49" s="1691"/>
      <c r="BD49" s="1691"/>
      <c r="BE49" s="1692"/>
      <c r="BF49" s="1797"/>
      <c r="BG49" s="1791"/>
      <c r="BH49" s="1791"/>
      <c r="BI49" s="1791"/>
      <c r="BJ49" s="1792"/>
    </row>
    <row r="50" spans="1:62" ht="17.25" customHeight="1" thickBot="1">
      <c r="A50" s="523"/>
      <c r="B50" s="533"/>
      <c r="C50" s="1855"/>
      <c r="D50" s="1856"/>
      <c r="E50" s="1857"/>
      <c r="F50" s="1623" t="s">
        <v>371</v>
      </c>
      <c r="G50" s="1624"/>
      <c r="H50" s="1794"/>
      <c r="I50" s="1795"/>
      <c r="J50" s="1795"/>
      <c r="K50" s="1795"/>
      <c r="L50" s="1796"/>
      <c r="M50" s="1673"/>
      <c r="N50" s="1674"/>
      <c r="O50" s="1674"/>
      <c r="P50" s="1674"/>
      <c r="Q50" s="1675"/>
      <c r="R50" s="1720"/>
      <c r="S50" s="1674"/>
      <c r="T50" s="1674"/>
      <c r="U50" s="1674"/>
      <c r="V50" s="1721"/>
      <c r="W50" s="1673"/>
      <c r="X50" s="1674"/>
      <c r="Y50" s="1674"/>
      <c r="Z50" s="1674"/>
      <c r="AA50" s="1675"/>
      <c r="AB50" s="1720"/>
      <c r="AC50" s="1674"/>
      <c r="AD50" s="1674"/>
      <c r="AE50" s="1674"/>
      <c r="AF50" s="1721"/>
      <c r="AG50" s="1673"/>
      <c r="AH50" s="1674"/>
      <c r="AI50" s="1674"/>
      <c r="AJ50" s="1674"/>
      <c r="AK50" s="1675"/>
      <c r="AL50" s="1720"/>
      <c r="AM50" s="1674"/>
      <c r="AN50" s="1674"/>
      <c r="AO50" s="1674"/>
      <c r="AP50" s="1721"/>
      <c r="AQ50" s="1673"/>
      <c r="AR50" s="1674"/>
      <c r="AS50" s="1674"/>
      <c r="AT50" s="1674"/>
      <c r="AU50" s="1675"/>
      <c r="AV50" s="1720"/>
      <c r="AW50" s="1674"/>
      <c r="AX50" s="1674"/>
      <c r="AY50" s="1674"/>
      <c r="AZ50" s="1721"/>
      <c r="BA50" s="1673"/>
      <c r="BB50" s="1674"/>
      <c r="BC50" s="1674"/>
      <c r="BD50" s="1674"/>
      <c r="BE50" s="1675"/>
      <c r="BF50" s="1673"/>
      <c r="BG50" s="1674"/>
      <c r="BH50" s="1674"/>
      <c r="BI50" s="1674"/>
      <c r="BJ50" s="1722"/>
    </row>
    <row r="51" spans="1:62" ht="17.25" customHeight="1" thickTop="1">
      <c r="A51" s="523"/>
      <c r="B51" s="533"/>
      <c r="C51" s="1849"/>
      <c r="D51" s="1850"/>
      <c r="E51" s="1851"/>
      <c r="F51" s="1836" t="s">
        <v>370</v>
      </c>
      <c r="G51" s="1668"/>
      <c r="H51" s="1782"/>
      <c r="I51" s="1783"/>
      <c r="J51" s="1783"/>
      <c r="K51" s="1783"/>
      <c r="L51" s="1837"/>
      <c r="M51" s="1669"/>
      <c r="N51" s="1670"/>
      <c r="O51" s="1670"/>
      <c r="P51" s="1670"/>
      <c r="Q51" s="1671"/>
      <c r="R51" s="1778"/>
      <c r="S51" s="1670"/>
      <c r="T51" s="1670"/>
      <c r="U51" s="1670"/>
      <c r="V51" s="1779"/>
      <c r="W51" s="1669"/>
      <c r="X51" s="1670"/>
      <c r="Y51" s="1670"/>
      <c r="Z51" s="1670"/>
      <c r="AA51" s="1671"/>
      <c r="AB51" s="1778"/>
      <c r="AC51" s="1670"/>
      <c r="AD51" s="1670"/>
      <c r="AE51" s="1670"/>
      <c r="AF51" s="1779"/>
      <c r="AG51" s="1669"/>
      <c r="AH51" s="1670"/>
      <c r="AI51" s="1670"/>
      <c r="AJ51" s="1670"/>
      <c r="AK51" s="1671"/>
      <c r="AL51" s="1778"/>
      <c r="AM51" s="1670"/>
      <c r="AN51" s="1670"/>
      <c r="AO51" s="1670"/>
      <c r="AP51" s="1779"/>
      <c r="AQ51" s="1669"/>
      <c r="AR51" s="1670"/>
      <c r="AS51" s="1670"/>
      <c r="AT51" s="1670"/>
      <c r="AU51" s="1671"/>
      <c r="AV51" s="1778"/>
      <c r="AW51" s="1670"/>
      <c r="AX51" s="1670"/>
      <c r="AY51" s="1670"/>
      <c r="AZ51" s="1779"/>
      <c r="BA51" s="1669"/>
      <c r="BB51" s="1670"/>
      <c r="BC51" s="1670"/>
      <c r="BD51" s="1670"/>
      <c r="BE51" s="1671"/>
      <c r="BF51" s="1669"/>
      <c r="BG51" s="1670"/>
      <c r="BH51" s="1670"/>
      <c r="BI51" s="1670"/>
      <c r="BJ51" s="1780"/>
    </row>
    <row r="52" spans="1:62" ht="17.25" customHeight="1">
      <c r="A52" s="523"/>
      <c r="B52" s="533"/>
      <c r="C52" s="1842"/>
      <c r="D52" s="1843"/>
      <c r="E52" s="1844"/>
      <c r="F52" s="1848" t="s">
        <v>371</v>
      </c>
      <c r="G52" s="1653"/>
      <c r="H52" s="1827"/>
      <c r="I52" s="1828"/>
      <c r="J52" s="1828"/>
      <c r="K52" s="1828"/>
      <c r="L52" s="1829"/>
      <c r="M52" s="1654"/>
      <c r="N52" s="1655"/>
      <c r="O52" s="1655"/>
      <c r="P52" s="1655"/>
      <c r="Q52" s="1656"/>
      <c r="R52" s="1787"/>
      <c r="S52" s="1655"/>
      <c r="T52" s="1655"/>
      <c r="U52" s="1655"/>
      <c r="V52" s="1788"/>
      <c r="W52" s="1654"/>
      <c r="X52" s="1655"/>
      <c r="Y52" s="1655"/>
      <c r="Z52" s="1655"/>
      <c r="AA52" s="1656"/>
      <c r="AB52" s="1787"/>
      <c r="AC52" s="1655"/>
      <c r="AD52" s="1655"/>
      <c r="AE52" s="1655"/>
      <c r="AF52" s="1788"/>
      <c r="AG52" s="1654"/>
      <c r="AH52" s="1655"/>
      <c r="AI52" s="1655"/>
      <c r="AJ52" s="1655"/>
      <c r="AK52" s="1656"/>
      <c r="AL52" s="1787"/>
      <c r="AM52" s="1655"/>
      <c r="AN52" s="1655"/>
      <c r="AO52" s="1655"/>
      <c r="AP52" s="1788"/>
      <c r="AQ52" s="1654"/>
      <c r="AR52" s="1655"/>
      <c r="AS52" s="1655"/>
      <c r="AT52" s="1655"/>
      <c r="AU52" s="1656"/>
      <c r="AV52" s="1787"/>
      <c r="AW52" s="1655"/>
      <c r="AX52" s="1655"/>
      <c r="AY52" s="1655"/>
      <c r="AZ52" s="1788"/>
      <c r="BA52" s="1654"/>
      <c r="BB52" s="1655"/>
      <c r="BC52" s="1655"/>
      <c r="BD52" s="1655"/>
      <c r="BE52" s="1656"/>
      <c r="BF52" s="1654"/>
      <c r="BG52" s="1655"/>
      <c r="BH52" s="1655"/>
      <c r="BI52" s="1655"/>
      <c r="BJ52" s="1789"/>
    </row>
    <row r="53" spans="1:62" ht="17.25" customHeight="1">
      <c r="A53" s="523"/>
      <c r="B53" s="533"/>
      <c r="C53" s="1830"/>
      <c r="D53" s="1831"/>
      <c r="E53" s="1832"/>
      <c r="F53" s="1644" t="s">
        <v>370</v>
      </c>
      <c r="G53" s="1645"/>
      <c r="H53" s="1707"/>
      <c r="I53" s="1708"/>
      <c r="J53" s="1708"/>
      <c r="K53" s="1708"/>
      <c r="L53" s="1709"/>
      <c r="M53" s="1669"/>
      <c r="N53" s="1670"/>
      <c r="O53" s="1670"/>
      <c r="P53" s="1670"/>
      <c r="Q53" s="1671"/>
      <c r="R53" s="1778"/>
      <c r="S53" s="1670"/>
      <c r="T53" s="1670"/>
      <c r="U53" s="1670"/>
      <c r="V53" s="1779"/>
      <c r="W53" s="1669"/>
      <c r="X53" s="1670"/>
      <c r="Y53" s="1670"/>
      <c r="Z53" s="1670"/>
      <c r="AA53" s="1671"/>
      <c r="AB53" s="1778"/>
      <c r="AC53" s="1670"/>
      <c r="AD53" s="1670"/>
      <c r="AE53" s="1670"/>
      <c r="AF53" s="1779"/>
      <c r="AG53" s="1669"/>
      <c r="AH53" s="1670"/>
      <c r="AI53" s="1670"/>
      <c r="AJ53" s="1670"/>
      <c r="AK53" s="1671"/>
      <c r="AL53" s="1778"/>
      <c r="AM53" s="1670"/>
      <c r="AN53" s="1670"/>
      <c r="AO53" s="1670"/>
      <c r="AP53" s="1779"/>
      <c r="AQ53" s="1669"/>
      <c r="AR53" s="1670"/>
      <c r="AS53" s="1670"/>
      <c r="AT53" s="1670"/>
      <c r="AU53" s="1671"/>
      <c r="AV53" s="1778"/>
      <c r="AW53" s="1670"/>
      <c r="AX53" s="1670"/>
      <c r="AY53" s="1670"/>
      <c r="AZ53" s="1779"/>
      <c r="BA53" s="1669"/>
      <c r="BB53" s="1670"/>
      <c r="BC53" s="1670"/>
      <c r="BD53" s="1670"/>
      <c r="BE53" s="1671"/>
      <c r="BF53" s="1646"/>
      <c r="BG53" s="1647"/>
      <c r="BH53" s="1647"/>
      <c r="BI53" s="1647"/>
      <c r="BJ53" s="1752"/>
    </row>
    <row r="54" spans="1:62" ht="17.25" customHeight="1">
      <c r="A54" s="523"/>
      <c r="B54" s="533"/>
      <c r="C54" s="1845"/>
      <c r="D54" s="1846"/>
      <c r="E54" s="1847"/>
      <c r="F54" s="1838" t="s">
        <v>371</v>
      </c>
      <c r="G54" s="1624"/>
      <c r="H54" s="1794"/>
      <c r="I54" s="1795"/>
      <c r="J54" s="1795"/>
      <c r="K54" s="1795"/>
      <c r="L54" s="1796"/>
      <c r="M54" s="1654"/>
      <c r="N54" s="1655"/>
      <c r="O54" s="1655"/>
      <c r="P54" s="1655"/>
      <c r="Q54" s="1656"/>
      <c r="R54" s="1787"/>
      <c r="S54" s="1655"/>
      <c r="T54" s="1655"/>
      <c r="U54" s="1655"/>
      <c r="V54" s="1788"/>
      <c r="W54" s="1654"/>
      <c r="X54" s="1655"/>
      <c r="Y54" s="1655"/>
      <c r="Z54" s="1655"/>
      <c r="AA54" s="1656"/>
      <c r="AB54" s="1787"/>
      <c r="AC54" s="1655"/>
      <c r="AD54" s="1655"/>
      <c r="AE54" s="1655"/>
      <c r="AF54" s="1788"/>
      <c r="AG54" s="1654"/>
      <c r="AH54" s="1655"/>
      <c r="AI54" s="1655"/>
      <c r="AJ54" s="1655"/>
      <c r="AK54" s="1656"/>
      <c r="AL54" s="1787"/>
      <c r="AM54" s="1655"/>
      <c r="AN54" s="1655"/>
      <c r="AO54" s="1655"/>
      <c r="AP54" s="1788"/>
      <c r="AQ54" s="1654"/>
      <c r="AR54" s="1655"/>
      <c r="AS54" s="1655"/>
      <c r="AT54" s="1655"/>
      <c r="AU54" s="1656"/>
      <c r="AV54" s="1787"/>
      <c r="AW54" s="1655"/>
      <c r="AX54" s="1655"/>
      <c r="AY54" s="1655"/>
      <c r="AZ54" s="1788"/>
      <c r="BA54" s="1654"/>
      <c r="BB54" s="1655"/>
      <c r="BC54" s="1655"/>
      <c r="BD54" s="1655"/>
      <c r="BE54" s="1656"/>
      <c r="BF54" s="1673"/>
      <c r="BG54" s="1674"/>
      <c r="BH54" s="1674"/>
      <c r="BI54" s="1674"/>
      <c r="BJ54" s="1722"/>
    </row>
    <row r="55" spans="1:62" ht="17.25" customHeight="1">
      <c r="A55" s="523"/>
      <c r="B55" s="533"/>
      <c r="C55" s="1830"/>
      <c r="D55" s="1831"/>
      <c r="E55" s="1832"/>
      <c r="F55" s="1836" t="s">
        <v>370</v>
      </c>
      <c r="G55" s="1668"/>
      <c r="H55" s="1782"/>
      <c r="I55" s="1783"/>
      <c r="J55" s="1783"/>
      <c r="K55" s="1783"/>
      <c r="L55" s="1837"/>
      <c r="M55" s="1669"/>
      <c r="N55" s="1670"/>
      <c r="O55" s="1670"/>
      <c r="P55" s="1670"/>
      <c r="Q55" s="1671"/>
      <c r="R55" s="1778"/>
      <c r="S55" s="1670"/>
      <c r="T55" s="1670"/>
      <c r="U55" s="1670"/>
      <c r="V55" s="1779"/>
      <c r="W55" s="1669"/>
      <c r="X55" s="1670"/>
      <c r="Y55" s="1670"/>
      <c r="Z55" s="1670"/>
      <c r="AA55" s="1671"/>
      <c r="AB55" s="1778"/>
      <c r="AC55" s="1670"/>
      <c r="AD55" s="1670"/>
      <c r="AE55" s="1670"/>
      <c r="AF55" s="1779"/>
      <c r="AG55" s="1669"/>
      <c r="AH55" s="1670"/>
      <c r="AI55" s="1670"/>
      <c r="AJ55" s="1670"/>
      <c r="AK55" s="1671"/>
      <c r="AL55" s="1778"/>
      <c r="AM55" s="1670"/>
      <c r="AN55" s="1670"/>
      <c r="AO55" s="1670"/>
      <c r="AP55" s="1779"/>
      <c r="AQ55" s="1669"/>
      <c r="AR55" s="1670"/>
      <c r="AS55" s="1670"/>
      <c r="AT55" s="1670"/>
      <c r="AU55" s="1671"/>
      <c r="AV55" s="1778"/>
      <c r="AW55" s="1670"/>
      <c r="AX55" s="1670"/>
      <c r="AY55" s="1670"/>
      <c r="AZ55" s="1779"/>
      <c r="BA55" s="1669"/>
      <c r="BB55" s="1670"/>
      <c r="BC55" s="1670"/>
      <c r="BD55" s="1670"/>
      <c r="BE55" s="1671"/>
      <c r="BF55" s="1669"/>
      <c r="BG55" s="1670"/>
      <c r="BH55" s="1670"/>
      <c r="BI55" s="1670"/>
      <c r="BJ55" s="1780"/>
    </row>
    <row r="56" spans="1:62" ht="17.25" customHeight="1">
      <c r="A56" s="523"/>
      <c r="B56" s="533"/>
      <c r="C56" s="1845"/>
      <c r="D56" s="1846"/>
      <c r="E56" s="1847"/>
      <c r="F56" s="1826" t="s">
        <v>371</v>
      </c>
      <c r="G56" s="1653"/>
      <c r="H56" s="1827"/>
      <c r="I56" s="1828"/>
      <c r="J56" s="1828"/>
      <c r="K56" s="1828"/>
      <c r="L56" s="1829"/>
      <c r="M56" s="1654"/>
      <c r="N56" s="1655"/>
      <c r="O56" s="1655"/>
      <c r="P56" s="1655"/>
      <c r="Q56" s="1656"/>
      <c r="R56" s="1787"/>
      <c r="S56" s="1655"/>
      <c r="T56" s="1655"/>
      <c r="U56" s="1655"/>
      <c r="V56" s="1788"/>
      <c r="W56" s="1654"/>
      <c r="X56" s="1655"/>
      <c r="Y56" s="1655"/>
      <c r="Z56" s="1655"/>
      <c r="AA56" s="1656"/>
      <c r="AB56" s="1787"/>
      <c r="AC56" s="1655"/>
      <c r="AD56" s="1655"/>
      <c r="AE56" s="1655"/>
      <c r="AF56" s="1788"/>
      <c r="AG56" s="1654"/>
      <c r="AH56" s="1655"/>
      <c r="AI56" s="1655"/>
      <c r="AJ56" s="1655"/>
      <c r="AK56" s="1656"/>
      <c r="AL56" s="1787"/>
      <c r="AM56" s="1655"/>
      <c r="AN56" s="1655"/>
      <c r="AO56" s="1655"/>
      <c r="AP56" s="1788"/>
      <c r="AQ56" s="1654"/>
      <c r="AR56" s="1655"/>
      <c r="AS56" s="1655"/>
      <c r="AT56" s="1655"/>
      <c r="AU56" s="1656"/>
      <c r="AV56" s="1787"/>
      <c r="AW56" s="1655"/>
      <c r="AX56" s="1655"/>
      <c r="AY56" s="1655"/>
      <c r="AZ56" s="1788"/>
      <c r="BA56" s="1654"/>
      <c r="BB56" s="1655"/>
      <c r="BC56" s="1655"/>
      <c r="BD56" s="1655"/>
      <c r="BE56" s="1656"/>
      <c r="BF56" s="1654"/>
      <c r="BG56" s="1655"/>
      <c r="BH56" s="1655"/>
      <c r="BI56" s="1655"/>
      <c r="BJ56" s="1789"/>
    </row>
    <row r="57" spans="1:62" ht="17.25" customHeight="1">
      <c r="A57" s="523"/>
      <c r="B57" s="533"/>
      <c r="C57" s="1839"/>
      <c r="D57" s="1840"/>
      <c r="E57" s="1841"/>
      <c r="F57" s="1644" t="s">
        <v>370</v>
      </c>
      <c r="G57" s="1645"/>
      <c r="H57" s="1707"/>
      <c r="I57" s="1708"/>
      <c r="J57" s="1708"/>
      <c r="K57" s="1708"/>
      <c r="L57" s="1709"/>
      <c r="M57" s="1669"/>
      <c r="N57" s="1670"/>
      <c r="O57" s="1670"/>
      <c r="P57" s="1670"/>
      <c r="Q57" s="1671"/>
      <c r="R57" s="1778"/>
      <c r="S57" s="1670"/>
      <c r="T57" s="1670"/>
      <c r="U57" s="1670"/>
      <c r="V57" s="1779"/>
      <c r="W57" s="1669"/>
      <c r="X57" s="1670"/>
      <c r="Y57" s="1670"/>
      <c r="Z57" s="1670"/>
      <c r="AA57" s="1671"/>
      <c r="AB57" s="1778"/>
      <c r="AC57" s="1670"/>
      <c r="AD57" s="1670"/>
      <c r="AE57" s="1670"/>
      <c r="AF57" s="1779"/>
      <c r="AG57" s="1669"/>
      <c r="AH57" s="1670"/>
      <c r="AI57" s="1670"/>
      <c r="AJ57" s="1670"/>
      <c r="AK57" s="1671"/>
      <c r="AL57" s="1778"/>
      <c r="AM57" s="1670"/>
      <c r="AN57" s="1670"/>
      <c r="AO57" s="1670"/>
      <c r="AP57" s="1779"/>
      <c r="AQ57" s="1669"/>
      <c r="AR57" s="1670"/>
      <c r="AS57" s="1670"/>
      <c r="AT57" s="1670"/>
      <c r="AU57" s="1671"/>
      <c r="AV57" s="1778"/>
      <c r="AW57" s="1670"/>
      <c r="AX57" s="1670"/>
      <c r="AY57" s="1670"/>
      <c r="AZ57" s="1779"/>
      <c r="BA57" s="1669"/>
      <c r="BB57" s="1670"/>
      <c r="BC57" s="1670"/>
      <c r="BD57" s="1670"/>
      <c r="BE57" s="1671"/>
      <c r="BF57" s="1646"/>
      <c r="BG57" s="1647"/>
      <c r="BH57" s="1647"/>
      <c r="BI57" s="1647"/>
      <c r="BJ57" s="1752"/>
    </row>
    <row r="58" spans="1:62" ht="17.25" customHeight="1">
      <c r="A58" s="523"/>
      <c r="B58" s="533"/>
      <c r="C58" s="1842"/>
      <c r="D58" s="1843"/>
      <c r="E58" s="1844"/>
      <c r="F58" s="1838" t="s">
        <v>371</v>
      </c>
      <c r="G58" s="1624"/>
      <c r="H58" s="1794"/>
      <c r="I58" s="1795"/>
      <c r="J58" s="1795"/>
      <c r="K58" s="1795"/>
      <c r="L58" s="1796"/>
      <c r="M58" s="1654"/>
      <c r="N58" s="1655"/>
      <c r="O58" s="1655"/>
      <c r="P58" s="1655"/>
      <c r="Q58" s="1656"/>
      <c r="R58" s="1787"/>
      <c r="S58" s="1655"/>
      <c r="T58" s="1655"/>
      <c r="U58" s="1655"/>
      <c r="V58" s="1788"/>
      <c r="W58" s="1654"/>
      <c r="X58" s="1655"/>
      <c r="Y58" s="1655"/>
      <c r="Z58" s="1655"/>
      <c r="AA58" s="1656"/>
      <c r="AB58" s="1787"/>
      <c r="AC58" s="1655"/>
      <c r="AD58" s="1655"/>
      <c r="AE58" s="1655"/>
      <c r="AF58" s="1788"/>
      <c r="AG58" s="1654"/>
      <c r="AH58" s="1655"/>
      <c r="AI58" s="1655"/>
      <c r="AJ58" s="1655"/>
      <c r="AK58" s="1656"/>
      <c r="AL58" s="1787"/>
      <c r="AM58" s="1655"/>
      <c r="AN58" s="1655"/>
      <c r="AO58" s="1655"/>
      <c r="AP58" s="1788"/>
      <c r="AQ58" s="1654"/>
      <c r="AR58" s="1655"/>
      <c r="AS58" s="1655"/>
      <c r="AT58" s="1655"/>
      <c r="AU58" s="1656"/>
      <c r="AV58" s="1787"/>
      <c r="AW58" s="1655"/>
      <c r="AX58" s="1655"/>
      <c r="AY58" s="1655"/>
      <c r="AZ58" s="1788"/>
      <c r="BA58" s="1654"/>
      <c r="BB58" s="1655"/>
      <c r="BC58" s="1655"/>
      <c r="BD58" s="1655"/>
      <c r="BE58" s="1656"/>
      <c r="BF58" s="1673"/>
      <c r="BG58" s="1674"/>
      <c r="BH58" s="1674"/>
      <c r="BI58" s="1674"/>
      <c r="BJ58" s="1722"/>
    </row>
    <row r="59" spans="1:62" ht="17.25" customHeight="1">
      <c r="A59" s="523"/>
      <c r="B59" s="533"/>
      <c r="C59" s="1830"/>
      <c r="D59" s="1831"/>
      <c r="E59" s="1832"/>
      <c r="F59" s="1836" t="s">
        <v>370</v>
      </c>
      <c r="G59" s="1668"/>
      <c r="H59" s="1782"/>
      <c r="I59" s="1783"/>
      <c r="J59" s="1783"/>
      <c r="K59" s="1783"/>
      <c r="L59" s="1837"/>
      <c r="M59" s="1669"/>
      <c r="N59" s="1670"/>
      <c r="O59" s="1670"/>
      <c r="P59" s="1670"/>
      <c r="Q59" s="1671"/>
      <c r="R59" s="1778"/>
      <c r="S59" s="1670"/>
      <c r="T59" s="1670"/>
      <c r="U59" s="1670"/>
      <c r="V59" s="1779"/>
      <c r="W59" s="1669"/>
      <c r="X59" s="1670"/>
      <c r="Y59" s="1670"/>
      <c r="Z59" s="1670"/>
      <c r="AA59" s="1671"/>
      <c r="AB59" s="1778"/>
      <c r="AC59" s="1670"/>
      <c r="AD59" s="1670"/>
      <c r="AE59" s="1670"/>
      <c r="AF59" s="1779"/>
      <c r="AG59" s="1669"/>
      <c r="AH59" s="1670"/>
      <c r="AI59" s="1670"/>
      <c r="AJ59" s="1670"/>
      <c r="AK59" s="1671"/>
      <c r="AL59" s="1778"/>
      <c r="AM59" s="1670"/>
      <c r="AN59" s="1670"/>
      <c r="AO59" s="1670"/>
      <c r="AP59" s="1779"/>
      <c r="AQ59" s="1669"/>
      <c r="AR59" s="1670"/>
      <c r="AS59" s="1670"/>
      <c r="AT59" s="1670"/>
      <c r="AU59" s="1671"/>
      <c r="AV59" s="1778"/>
      <c r="AW59" s="1670"/>
      <c r="AX59" s="1670"/>
      <c r="AY59" s="1670"/>
      <c r="AZ59" s="1779"/>
      <c r="BA59" s="1669"/>
      <c r="BB59" s="1670"/>
      <c r="BC59" s="1670"/>
      <c r="BD59" s="1670"/>
      <c r="BE59" s="1671"/>
      <c r="BF59" s="1669"/>
      <c r="BG59" s="1670"/>
      <c r="BH59" s="1670"/>
      <c r="BI59" s="1670"/>
      <c r="BJ59" s="1780"/>
    </row>
    <row r="60" spans="1:62" ht="17.25" customHeight="1" thickBot="1">
      <c r="A60" s="523"/>
      <c r="B60" s="533"/>
      <c r="C60" s="1833"/>
      <c r="D60" s="1834"/>
      <c r="E60" s="1835"/>
      <c r="F60" s="1826" t="s">
        <v>371</v>
      </c>
      <c r="G60" s="1653"/>
      <c r="H60" s="1827"/>
      <c r="I60" s="1828"/>
      <c r="J60" s="1828"/>
      <c r="K60" s="1828"/>
      <c r="L60" s="1829"/>
      <c r="M60" s="1654"/>
      <c r="N60" s="1655"/>
      <c r="O60" s="1655"/>
      <c r="P60" s="1655"/>
      <c r="Q60" s="1656"/>
      <c r="R60" s="1787"/>
      <c r="S60" s="1655"/>
      <c r="T60" s="1655"/>
      <c r="U60" s="1655"/>
      <c r="V60" s="1788"/>
      <c r="W60" s="1654"/>
      <c r="X60" s="1655"/>
      <c r="Y60" s="1655"/>
      <c r="Z60" s="1655"/>
      <c r="AA60" s="1656"/>
      <c r="AB60" s="1787"/>
      <c r="AC60" s="1655"/>
      <c r="AD60" s="1655"/>
      <c r="AE60" s="1655"/>
      <c r="AF60" s="1788"/>
      <c r="AG60" s="1654"/>
      <c r="AH60" s="1655"/>
      <c r="AI60" s="1655"/>
      <c r="AJ60" s="1655"/>
      <c r="AK60" s="1656"/>
      <c r="AL60" s="1787"/>
      <c r="AM60" s="1655"/>
      <c r="AN60" s="1655"/>
      <c r="AO60" s="1655"/>
      <c r="AP60" s="1788"/>
      <c r="AQ60" s="1654"/>
      <c r="AR60" s="1655"/>
      <c r="AS60" s="1655"/>
      <c r="AT60" s="1655"/>
      <c r="AU60" s="1656"/>
      <c r="AV60" s="1787"/>
      <c r="AW60" s="1655"/>
      <c r="AX60" s="1655"/>
      <c r="AY60" s="1655"/>
      <c r="AZ60" s="1788"/>
      <c r="BA60" s="1654"/>
      <c r="BB60" s="1655"/>
      <c r="BC60" s="1655"/>
      <c r="BD60" s="1655"/>
      <c r="BE60" s="1656"/>
      <c r="BF60" s="1654"/>
      <c r="BG60" s="1655"/>
      <c r="BH60" s="1655"/>
      <c r="BI60" s="1655"/>
      <c r="BJ60" s="1789"/>
    </row>
    <row r="61" spans="1:62" ht="17.25" customHeight="1" thickTop="1">
      <c r="A61" s="523"/>
      <c r="B61" s="534"/>
      <c r="C61" s="1823" t="s">
        <v>373</v>
      </c>
      <c r="D61" s="1824"/>
      <c r="E61" s="1825"/>
      <c r="F61" s="1644" t="s">
        <v>370</v>
      </c>
      <c r="G61" s="1645"/>
      <c r="H61" s="1707"/>
      <c r="I61" s="1708"/>
      <c r="J61" s="1708"/>
      <c r="K61" s="1708"/>
      <c r="L61" s="1709"/>
      <c r="M61" s="1646"/>
      <c r="N61" s="1647"/>
      <c r="O61" s="1647"/>
      <c r="P61" s="1647"/>
      <c r="Q61" s="1648"/>
      <c r="R61" s="1750"/>
      <c r="S61" s="1647"/>
      <c r="T61" s="1647"/>
      <c r="U61" s="1647"/>
      <c r="V61" s="1751"/>
      <c r="W61" s="1646"/>
      <c r="X61" s="1647"/>
      <c r="Y61" s="1647"/>
      <c r="Z61" s="1647"/>
      <c r="AA61" s="1648"/>
      <c r="AB61" s="1750"/>
      <c r="AC61" s="1647"/>
      <c r="AD61" s="1647"/>
      <c r="AE61" s="1647"/>
      <c r="AF61" s="1751"/>
      <c r="AG61" s="1646"/>
      <c r="AH61" s="1647"/>
      <c r="AI61" s="1647"/>
      <c r="AJ61" s="1647"/>
      <c r="AK61" s="1648"/>
      <c r="AL61" s="1750"/>
      <c r="AM61" s="1647"/>
      <c r="AN61" s="1647"/>
      <c r="AO61" s="1647"/>
      <c r="AP61" s="1751"/>
      <c r="AQ61" s="1646"/>
      <c r="AR61" s="1647"/>
      <c r="AS61" s="1647"/>
      <c r="AT61" s="1647"/>
      <c r="AU61" s="1648"/>
      <c r="AV61" s="1750"/>
      <c r="AW61" s="1647"/>
      <c r="AX61" s="1647"/>
      <c r="AY61" s="1647"/>
      <c r="AZ61" s="1751"/>
      <c r="BA61" s="1646"/>
      <c r="BB61" s="1647"/>
      <c r="BC61" s="1647"/>
      <c r="BD61" s="1647"/>
      <c r="BE61" s="1648"/>
      <c r="BF61" s="1646"/>
      <c r="BG61" s="1647"/>
      <c r="BH61" s="1647"/>
      <c r="BI61" s="1647"/>
      <c r="BJ61" s="1752"/>
    </row>
    <row r="62" spans="1:62" ht="17.25" customHeight="1" thickBot="1">
      <c r="A62" s="523"/>
      <c r="B62" s="533"/>
      <c r="C62" s="1823"/>
      <c r="D62" s="1824"/>
      <c r="E62" s="1825"/>
      <c r="F62" s="1672" t="s">
        <v>371</v>
      </c>
      <c r="G62" s="1624"/>
      <c r="H62" s="1794"/>
      <c r="I62" s="1795"/>
      <c r="J62" s="1795"/>
      <c r="K62" s="1795"/>
      <c r="L62" s="1796"/>
      <c r="M62" s="1625"/>
      <c r="N62" s="1626"/>
      <c r="O62" s="1626"/>
      <c r="P62" s="1626"/>
      <c r="Q62" s="1627"/>
      <c r="R62" s="1720"/>
      <c r="S62" s="1674"/>
      <c r="T62" s="1674"/>
      <c r="U62" s="1674"/>
      <c r="V62" s="1721"/>
      <c r="W62" s="1625"/>
      <c r="X62" s="1626"/>
      <c r="Y62" s="1626"/>
      <c r="Z62" s="1626"/>
      <c r="AA62" s="1627"/>
      <c r="AB62" s="1720"/>
      <c r="AC62" s="1674"/>
      <c r="AD62" s="1674"/>
      <c r="AE62" s="1674"/>
      <c r="AF62" s="1721"/>
      <c r="AG62" s="1625"/>
      <c r="AH62" s="1626"/>
      <c r="AI62" s="1626"/>
      <c r="AJ62" s="1626"/>
      <c r="AK62" s="1627"/>
      <c r="AL62" s="1720"/>
      <c r="AM62" s="1674"/>
      <c r="AN62" s="1674"/>
      <c r="AO62" s="1674"/>
      <c r="AP62" s="1721"/>
      <c r="AQ62" s="1625"/>
      <c r="AR62" s="1626"/>
      <c r="AS62" s="1626"/>
      <c r="AT62" s="1626"/>
      <c r="AU62" s="1627"/>
      <c r="AV62" s="1720"/>
      <c r="AW62" s="1674"/>
      <c r="AX62" s="1674"/>
      <c r="AY62" s="1674"/>
      <c r="AZ62" s="1721"/>
      <c r="BA62" s="1625"/>
      <c r="BB62" s="1626"/>
      <c r="BC62" s="1626"/>
      <c r="BD62" s="1626"/>
      <c r="BE62" s="1627"/>
      <c r="BF62" s="1820"/>
      <c r="BG62" s="1821"/>
      <c r="BH62" s="1821"/>
      <c r="BI62" s="1821"/>
      <c r="BJ62" s="1822"/>
    </row>
    <row r="63" spans="1:62" ht="17.25" customHeight="1" thickTop="1">
      <c r="A63" s="523"/>
      <c r="B63" s="534"/>
      <c r="C63" s="1602" t="s">
        <v>392</v>
      </c>
      <c r="D63" s="1603"/>
      <c r="E63" s="1604"/>
      <c r="F63" s="1815" t="s">
        <v>393</v>
      </c>
      <c r="G63" s="1816"/>
      <c r="H63" s="1817"/>
      <c r="I63" s="1818"/>
      <c r="J63" s="1818"/>
      <c r="K63" s="1818"/>
      <c r="L63" s="1819"/>
      <c r="M63" s="1716">
        <f>M49+M51+M53+M55+M57+M59+M61</f>
        <v>0</v>
      </c>
      <c r="N63" s="1711"/>
      <c r="O63" s="1711"/>
      <c r="P63" s="1711"/>
      <c r="Q63" s="1712"/>
      <c r="R63" s="1810">
        <f>R49+R51+R53+R55+R57+R59+R61</f>
        <v>0</v>
      </c>
      <c r="S63" s="1714"/>
      <c r="T63" s="1714"/>
      <c r="U63" s="1714"/>
      <c r="V63" s="1718"/>
      <c r="W63" s="1710">
        <f>W49+W51+W53+W55+W57+W59+W61</f>
        <v>0</v>
      </c>
      <c r="X63" s="1711"/>
      <c r="Y63" s="1711"/>
      <c r="Z63" s="1711"/>
      <c r="AA63" s="1813"/>
      <c r="AB63" s="1812">
        <f>AB49+AB51+AB53+AB55+AB57+AB59+AB61</f>
        <v>0</v>
      </c>
      <c r="AC63" s="1714"/>
      <c r="AD63" s="1714"/>
      <c r="AE63" s="1714"/>
      <c r="AF63" s="1715"/>
      <c r="AG63" s="1716">
        <f>AG49+AG51+AG53+AG55+AG57+AG59+AG61</f>
        <v>0</v>
      </c>
      <c r="AH63" s="1711"/>
      <c r="AI63" s="1711"/>
      <c r="AJ63" s="1711"/>
      <c r="AK63" s="1712"/>
      <c r="AL63" s="1810">
        <f>AL49+AL51+AL53+AL55+AL57+AL59+AL61</f>
        <v>0</v>
      </c>
      <c r="AM63" s="1714"/>
      <c r="AN63" s="1714"/>
      <c r="AO63" s="1714"/>
      <c r="AP63" s="1718"/>
      <c r="AQ63" s="1710">
        <f>AQ49+AQ51+AQ53+AQ55+AQ57+AQ59+AQ61</f>
        <v>0</v>
      </c>
      <c r="AR63" s="1711"/>
      <c r="AS63" s="1711"/>
      <c r="AT63" s="1711"/>
      <c r="AU63" s="1813"/>
      <c r="AV63" s="1812">
        <f>AV49+AV51+AV53+AV55+AV57+AV59+AV61</f>
        <v>0</v>
      </c>
      <c r="AW63" s="1714"/>
      <c r="AX63" s="1714"/>
      <c r="AY63" s="1714"/>
      <c r="AZ63" s="1715"/>
      <c r="BA63" s="1729">
        <f>BA49+BA51+BA53+BA55+BA57+BA59+BA61</f>
        <v>0</v>
      </c>
      <c r="BB63" s="1730"/>
      <c r="BC63" s="1730"/>
      <c r="BD63" s="1730"/>
      <c r="BE63" s="1814"/>
      <c r="BF63" s="1810">
        <f>BF49+BF51+BF53+BF55+BF57+BF59+BF61</f>
        <v>0</v>
      </c>
      <c r="BG63" s="1714"/>
      <c r="BH63" s="1714"/>
      <c r="BI63" s="1714"/>
      <c r="BJ63" s="1719"/>
    </row>
    <row r="64" spans="1:62" ht="17.25" customHeight="1">
      <c r="A64" s="523"/>
      <c r="B64" s="533"/>
      <c r="C64" s="1605"/>
      <c r="D64" s="1606"/>
      <c r="E64" s="1607"/>
      <c r="F64" s="1644" t="s">
        <v>394</v>
      </c>
      <c r="G64" s="1645"/>
      <c r="H64" s="1707"/>
      <c r="I64" s="1708"/>
      <c r="J64" s="1708"/>
      <c r="K64" s="1708"/>
      <c r="L64" s="1709"/>
      <c r="M64" s="1629">
        <f>M50+M52+M54+M56+M58+M60+M62</f>
        <v>0</v>
      </c>
      <c r="N64" s="1614"/>
      <c r="O64" s="1614"/>
      <c r="P64" s="1614"/>
      <c r="Q64" s="1615"/>
      <c r="R64" s="1807">
        <f>R50+R52+R54+R56+R58+R60+R62</f>
        <v>0</v>
      </c>
      <c r="S64" s="1614"/>
      <c r="T64" s="1614"/>
      <c r="U64" s="1614"/>
      <c r="V64" s="1630"/>
      <c r="W64" s="1613">
        <f>W50+W52+W54+W56+W58+W60+W62</f>
        <v>0</v>
      </c>
      <c r="X64" s="1614"/>
      <c r="Y64" s="1614"/>
      <c r="Z64" s="1614"/>
      <c r="AA64" s="1811"/>
      <c r="AB64" s="1613">
        <f>AB50+AB52+AB54+AB56+AB58+AB60+AB62</f>
        <v>0</v>
      </c>
      <c r="AC64" s="1614"/>
      <c r="AD64" s="1614"/>
      <c r="AE64" s="1614"/>
      <c r="AF64" s="1615"/>
      <c r="AG64" s="1629">
        <f>AG50+AG52+AG54+AG56+AG58+AG60+AG62</f>
        <v>0</v>
      </c>
      <c r="AH64" s="1614"/>
      <c r="AI64" s="1614"/>
      <c r="AJ64" s="1614"/>
      <c r="AK64" s="1615"/>
      <c r="AL64" s="1807">
        <f>AL50+AL52+AL54+AL56+AL58+AL60+AL62</f>
        <v>0</v>
      </c>
      <c r="AM64" s="1614"/>
      <c r="AN64" s="1614"/>
      <c r="AO64" s="1614"/>
      <c r="AP64" s="1630"/>
      <c r="AQ64" s="1613">
        <f>AQ50+AQ52+AQ54+AQ56+AQ58+AQ60+AQ62</f>
        <v>0</v>
      </c>
      <c r="AR64" s="1614"/>
      <c r="AS64" s="1614"/>
      <c r="AT64" s="1614"/>
      <c r="AU64" s="1811"/>
      <c r="AV64" s="1613">
        <f>AV50+AV52+AV54+AV56+AV58+AV60+AV62</f>
        <v>0</v>
      </c>
      <c r="AW64" s="1614"/>
      <c r="AX64" s="1614"/>
      <c r="AY64" s="1614"/>
      <c r="AZ64" s="1615"/>
      <c r="BA64" s="1629">
        <f>BA50+BA52+BA54+BA56+BA58+BA60+BA62</f>
        <v>0</v>
      </c>
      <c r="BB64" s="1614"/>
      <c r="BC64" s="1614"/>
      <c r="BD64" s="1614"/>
      <c r="BE64" s="1615"/>
      <c r="BF64" s="1807">
        <f>BF50+BF52+BF54+BF56+BF58+BF60+BF62</f>
        <v>0</v>
      </c>
      <c r="BG64" s="1614"/>
      <c r="BH64" s="1614"/>
      <c r="BI64" s="1614"/>
      <c r="BJ64" s="1631"/>
    </row>
    <row r="65" spans="1:62" ht="17.25" customHeight="1" thickBot="1">
      <c r="A65" s="523"/>
      <c r="B65" s="535"/>
      <c r="C65" s="1608"/>
      <c r="D65" s="1609"/>
      <c r="E65" s="1610"/>
      <c r="F65" s="1808" t="s">
        <v>392</v>
      </c>
      <c r="G65" s="1809"/>
      <c r="H65" s="1703"/>
      <c r="I65" s="1704"/>
      <c r="J65" s="1704"/>
      <c r="K65" s="1704"/>
      <c r="L65" s="1705"/>
      <c r="M65" s="1699">
        <f>SUM(M63:Q64)</f>
        <v>0</v>
      </c>
      <c r="N65" s="1696"/>
      <c r="O65" s="1696"/>
      <c r="P65" s="1696"/>
      <c r="Q65" s="1697"/>
      <c r="R65" s="1805">
        <f>SUM(R63:V64)</f>
        <v>0</v>
      </c>
      <c r="S65" s="1696"/>
      <c r="T65" s="1696"/>
      <c r="U65" s="1696"/>
      <c r="V65" s="1701"/>
      <c r="W65" s="1695">
        <f>SUM(W63:AA64)</f>
        <v>0</v>
      </c>
      <c r="X65" s="1696"/>
      <c r="Y65" s="1696"/>
      <c r="Z65" s="1696"/>
      <c r="AA65" s="1806"/>
      <c r="AB65" s="1695">
        <f>SUM(AB63:AF64)</f>
        <v>0</v>
      </c>
      <c r="AC65" s="1696"/>
      <c r="AD65" s="1696"/>
      <c r="AE65" s="1696"/>
      <c r="AF65" s="1697"/>
      <c r="AG65" s="1699">
        <f>SUM(AG63:AK64)</f>
        <v>0</v>
      </c>
      <c r="AH65" s="1696"/>
      <c r="AI65" s="1696"/>
      <c r="AJ65" s="1696"/>
      <c r="AK65" s="1697"/>
      <c r="AL65" s="1805">
        <f>SUM(AL63:AP64)</f>
        <v>0</v>
      </c>
      <c r="AM65" s="1696"/>
      <c r="AN65" s="1696"/>
      <c r="AO65" s="1696"/>
      <c r="AP65" s="1701"/>
      <c r="AQ65" s="1695">
        <f>SUM(AQ63:AU64)</f>
        <v>0</v>
      </c>
      <c r="AR65" s="1696"/>
      <c r="AS65" s="1696"/>
      <c r="AT65" s="1696"/>
      <c r="AU65" s="1806"/>
      <c r="AV65" s="1695">
        <f>SUM(AV63:AZ64)</f>
        <v>0</v>
      </c>
      <c r="AW65" s="1696"/>
      <c r="AX65" s="1696"/>
      <c r="AY65" s="1696"/>
      <c r="AZ65" s="1697"/>
      <c r="BA65" s="1699">
        <f>SUM(BA63:BE64)</f>
        <v>0</v>
      </c>
      <c r="BB65" s="1696"/>
      <c r="BC65" s="1696"/>
      <c r="BD65" s="1696"/>
      <c r="BE65" s="1697"/>
      <c r="BF65" s="1805">
        <f>SUM(BF63:BJ64)</f>
        <v>0</v>
      </c>
      <c r="BG65" s="1696"/>
      <c r="BH65" s="1696"/>
      <c r="BI65" s="1696"/>
      <c r="BJ65" s="1702"/>
    </row>
    <row r="66" spans="1:62" ht="27" customHeight="1" thickBot="1">
      <c r="A66" s="523"/>
      <c r="B66" s="1693" t="s">
        <v>395</v>
      </c>
      <c r="C66" s="1694"/>
      <c r="D66" s="1694"/>
      <c r="E66" s="1694"/>
      <c r="F66" s="1694"/>
      <c r="G66" s="1694"/>
      <c r="H66" s="1694"/>
      <c r="I66" s="1694"/>
      <c r="J66" s="1694"/>
      <c r="K66" s="1694"/>
      <c r="L66" s="1694"/>
      <c r="M66" s="1803"/>
      <c r="N66" s="1803"/>
      <c r="O66" s="1803"/>
      <c r="P66" s="1803"/>
      <c r="Q66" s="1803"/>
      <c r="R66" s="1803"/>
      <c r="S66" s="1803"/>
      <c r="T66" s="1803"/>
      <c r="U66" s="1803"/>
      <c r="V66" s="1803"/>
      <c r="W66" s="1803"/>
      <c r="X66" s="1803"/>
      <c r="Y66" s="1803"/>
      <c r="Z66" s="1803"/>
      <c r="AA66" s="1803"/>
      <c r="AB66" s="1803"/>
      <c r="AC66" s="1803"/>
      <c r="AD66" s="1803"/>
      <c r="AE66" s="1803"/>
      <c r="AF66" s="1803"/>
      <c r="AG66" s="1803"/>
      <c r="AH66" s="1803"/>
      <c r="AI66" s="1803"/>
      <c r="AJ66" s="1803"/>
      <c r="AK66" s="1803"/>
      <c r="AL66" s="1803"/>
      <c r="AM66" s="1803"/>
      <c r="AN66" s="1803"/>
      <c r="AO66" s="1803"/>
      <c r="AP66" s="1803"/>
      <c r="AQ66" s="1803"/>
      <c r="AR66" s="1803"/>
      <c r="AS66" s="1803"/>
      <c r="AT66" s="1803"/>
      <c r="AU66" s="1803"/>
      <c r="AV66" s="1803"/>
      <c r="AW66" s="1803"/>
      <c r="AX66" s="1803"/>
      <c r="AY66" s="1803"/>
      <c r="AZ66" s="1803"/>
      <c r="BA66" s="1803"/>
      <c r="BB66" s="1803"/>
      <c r="BC66" s="1803"/>
      <c r="BD66" s="1803"/>
      <c r="BE66" s="1803"/>
      <c r="BF66" s="1803"/>
      <c r="BG66" s="1803"/>
      <c r="BH66" s="1803"/>
      <c r="BI66" s="1803"/>
      <c r="BJ66" s="1804"/>
    </row>
    <row r="67" spans="1:62" ht="18" customHeight="1" thickTop="1">
      <c r="A67" s="523"/>
      <c r="B67" s="532"/>
      <c r="C67" s="1685" t="s">
        <v>369</v>
      </c>
      <c r="D67" s="1686"/>
      <c r="E67" s="1687"/>
      <c r="F67" s="1688" t="s">
        <v>370</v>
      </c>
      <c r="G67" s="1799"/>
      <c r="H67" s="1800"/>
      <c r="I67" s="1801"/>
      <c r="J67" s="1801"/>
      <c r="K67" s="1801"/>
      <c r="L67" s="1802"/>
      <c r="M67" s="1690"/>
      <c r="N67" s="1691"/>
      <c r="O67" s="1691"/>
      <c r="P67" s="1691"/>
      <c r="Q67" s="1692"/>
      <c r="R67" s="1797"/>
      <c r="S67" s="1791"/>
      <c r="T67" s="1791"/>
      <c r="U67" s="1791"/>
      <c r="V67" s="1798"/>
      <c r="W67" s="1690"/>
      <c r="X67" s="1691"/>
      <c r="Y67" s="1691"/>
      <c r="Z67" s="1691"/>
      <c r="AA67" s="1692"/>
      <c r="AB67" s="1797"/>
      <c r="AC67" s="1791"/>
      <c r="AD67" s="1791"/>
      <c r="AE67" s="1791"/>
      <c r="AF67" s="1798"/>
      <c r="AG67" s="1690"/>
      <c r="AH67" s="1691"/>
      <c r="AI67" s="1691"/>
      <c r="AJ67" s="1691"/>
      <c r="AK67" s="1692"/>
      <c r="AL67" s="1797"/>
      <c r="AM67" s="1791"/>
      <c r="AN67" s="1791"/>
      <c r="AO67" s="1791"/>
      <c r="AP67" s="1798"/>
      <c r="AQ67" s="1690"/>
      <c r="AR67" s="1691"/>
      <c r="AS67" s="1691"/>
      <c r="AT67" s="1691"/>
      <c r="AU67" s="1692"/>
      <c r="AV67" s="1797"/>
      <c r="AW67" s="1791"/>
      <c r="AX67" s="1791"/>
      <c r="AY67" s="1791"/>
      <c r="AZ67" s="1798"/>
      <c r="BA67" s="1690"/>
      <c r="BB67" s="1691"/>
      <c r="BC67" s="1691"/>
      <c r="BD67" s="1691"/>
      <c r="BE67" s="1692"/>
      <c r="BF67" s="1790"/>
      <c r="BG67" s="1791"/>
      <c r="BH67" s="1791"/>
      <c r="BI67" s="1791"/>
      <c r="BJ67" s="1792"/>
    </row>
    <row r="68" spans="1:62" ht="18" customHeight="1">
      <c r="A68" s="523"/>
      <c r="B68" s="533"/>
      <c r="C68" s="1638"/>
      <c r="D68" s="1639"/>
      <c r="E68" s="1640"/>
      <c r="F68" s="1672" t="s">
        <v>371</v>
      </c>
      <c r="G68" s="1793"/>
      <c r="H68" s="1794"/>
      <c r="I68" s="1795"/>
      <c r="J68" s="1795"/>
      <c r="K68" s="1795"/>
      <c r="L68" s="1796"/>
      <c r="M68" s="1673"/>
      <c r="N68" s="1674"/>
      <c r="O68" s="1674"/>
      <c r="P68" s="1674"/>
      <c r="Q68" s="1675"/>
      <c r="R68" s="1720"/>
      <c r="S68" s="1674"/>
      <c r="T68" s="1674"/>
      <c r="U68" s="1674"/>
      <c r="V68" s="1721"/>
      <c r="W68" s="1673"/>
      <c r="X68" s="1674"/>
      <c r="Y68" s="1674"/>
      <c r="Z68" s="1674"/>
      <c r="AA68" s="1675"/>
      <c r="AB68" s="1720"/>
      <c r="AC68" s="1674"/>
      <c r="AD68" s="1674"/>
      <c r="AE68" s="1674"/>
      <c r="AF68" s="1721"/>
      <c r="AG68" s="1673"/>
      <c r="AH68" s="1674"/>
      <c r="AI68" s="1674"/>
      <c r="AJ68" s="1674"/>
      <c r="AK68" s="1675"/>
      <c r="AL68" s="1720"/>
      <c r="AM68" s="1674"/>
      <c r="AN68" s="1674"/>
      <c r="AO68" s="1674"/>
      <c r="AP68" s="1721"/>
      <c r="AQ68" s="1673"/>
      <c r="AR68" s="1674"/>
      <c r="AS68" s="1674"/>
      <c r="AT68" s="1674"/>
      <c r="AU68" s="1675"/>
      <c r="AV68" s="1720"/>
      <c r="AW68" s="1674"/>
      <c r="AX68" s="1674"/>
      <c r="AY68" s="1674"/>
      <c r="AZ68" s="1721"/>
      <c r="BA68" s="1673"/>
      <c r="BB68" s="1674"/>
      <c r="BC68" s="1674"/>
      <c r="BD68" s="1674"/>
      <c r="BE68" s="1675"/>
      <c r="BF68" s="1720"/>
      <c r="BG68" s="1674"/>
      <c r="BH68" s="1674"/>
      <c r="BI68" s="1674"/>
      <c r="BJ68" s="1722"/>
    </row>
    <row r="69" spans="1:62" ht="18" customHeight="1">
      <c r="A69" s="523"/>
      <c r="B69" s="533"/>
      <c r="C69" s="1664">
        <f>C51</f>
        <v>0</v>
      </c>
      <c r="D69" s="1665"/>
      <c r="E69" s="1666"/>
      <c r="F69" s="1667" t="s">
        <v>370</v>
      </c>
      <c r="G69" s="1781"/>
      <c r="H69" s="1782"/>
      <c r="I69" s="1783"/>
      <c r="J69" s="1783"/>
      <c r="K69" s="1783"/>
      <c r="L69" s="1784"/>
      <c r="M69" s="1669"/>
      <c r="N69" s="1670"/>
      <c r="O69" s="1670"/>
      <c r="P69" s="1670"/>
      <c r="Q69" s="1671"/>
      <c r="R69" s="1778"/>
      <c r="S69" s="1670"/>
      <c r="T69" s="1670"/>
      <c r="U69" s="1670"/>
      <c r="V69" s="1779"/>
      <c r="W69" s="1669"/>
      <c r="X69" s="1670"/>
      <c r="Y69" s="1670"/>
      <c r="Z69" s="1670"/>
      <c r="AA69" s="1671"/>
      <c r="AB69" s="1778"/>
      <c r="AC69" s="1670"/>
      <c r="AD69" s="1670"/>
      <c r="AE69" s="1670"/>
      <c r="AF69" s="1779"/>
      <c r="AG69" s="1669"/>
      <c r="AH69" s="1670"/>
      <c r="AI69" s="1670"/>
      <c r="AJ69" s="1670"/>
      <c r="AK69" s="1671"/>
      <c r="AL69" s="1778"/>
      <c r="AM69" s="1670"/>
      <c r="AN69" s="1670"/>
      <c r="AO69" s="1670"/>
      <c r="AP69" s="1779"/>
      <c r="AQ69" s="1669"/>
      <c r="AR69" s="1670"/>
      <c r="AS69" s="1670"/>
      <c r="AT69" s="1670"/>
      <c r="AU69" s="1671"/>
      <c r="AV69" s="1778"/>
      <c r="AW69" s="1670"/>
      <c r="AX69" s="1670"/>
      <c r="AY69" s="1670"/>
      <c r="AZ69" s="1779"/>
      <c r="BA69" s="1669"/>
      <c r="BB69" s="1670"/>
      <c r="BC69" s="1670"/>
      <c r="BD69" s="1670"/>
      <c r="BE69" s="1671"/>
      <c r="BF69" s="1778"/>
      <c r="BG69" s="1670"/>
      <c r="BH69" s="1670"/>
      <c r="BI69" s="1670"/>
      <c r="BJ69" s="1780"/>
    </row>
    <row r="70" spans="1:62" ht="18" customHeight="1">
      <c r="A70" s="523"/>
      <c r="B70" s="533"/>
      <c r="C70" s="1664"/>
      <c r="D70" s="1665"/>
      <c r="E70" s="1666"/>
      <c r="F70" s="1776" t="s">
        <v>371</v>
      </c>
      <c r="G70" s="1777"/>
      <c r="H70" s="1707"/>
      <c r="I70" s="1708"/>
      <c r="J70" s="1708"/>
      <c r="K70" s="1708"/>
      <c r="L70" s="1753"/>
      <c r="M70" s="1654"/>
      <c r="N70" s="1655"/>
      <c r="O70" s="1655"/>
      <c r="P70" s="1655"/>
      <c r="Q70" s="1656"/>
      <c r="R70" s="1787"/>
      <c r="S70" s="1655"/>
      <c r="T70" s="1655"/>
      <c r="U70" s="1655"/>
      <c r="V70" s="1788"/>
      <c r="W70" s="1654"/>
      <c r="X70" s="1655"/>
      <c r="Y70" s="1655"/>
      <c r="Z70" s="1655"/>
      <c r="AA70" s="1656"/>
      <c r="AB70" s="1787"/>
      <c r="AC70" s="1655"/>
      <c r="AD70" s="1655"/>
      <c r="AE70" s="1655"/>
      <c r="AF70" s="1788"/>
      <c r="AG70" s="1654"/>
      <c r="AH70" s="1655"/>
      <c r="AI70" s="1655"/>
      <c r="AJ70" s="1655"/>
      <c r="AK70" s="1656"/>
      <c r="AL70" s="1787"/>
      <c r="AM70" s="1655"/>
      <c r="AN70" s="1655"/>
      <c r="AO70" s="1655"/>
      <c r="AP70" s="1788"/>
      <c r="AQ70" s="1654"/>
      <c r="AR70" s="1655"/>
      <c r="AS70" s="1655"/>
      <c r="AT70" s="1655"/>
      <c r="AU70" s="1656"/>
      <c r="AV70" s="1787"/>
      <c r="AW70" s="1655"/>
      <c r="AX70" s="1655"/>
      <c r="AY70" s="1655"/>
      <c r="AZ70" s="1788"/>
      <c r="BA70" s="1654"/>
      <c r="BB70" s="1655"/>
      <c r="BC70" s="1655"/>
      <c r="BD70" s="1655"/>
      <c r="BE70" s="1656"/>
      <c r="BF70" s="1787"/>
      <c r="BG70" s="1655"/>
      <c r="BH70" s="1655"/>
      <c r="BI70" s="1655"/>
      <c r="BJ70" s="1789"/>
    </row>
    <row r="71" spans="1:62" ht="18" customHeight="1">
      <c r="A71" s="523"/>
      <c r="B71" s="533"/>
      <c r="C71" s="1664">
        <f>C53</f>
        <v>0</v>
      </c>
      <c r="D71" s="1665"/>
      <c r="E71" s="1666"/>
      <c r="F71" s="1774" t="s">
        <v>370</v>
      </c>
      <c r="G71" s="1775"/>
      <c r="H71" s="1747"/>
      <c r="I71" s="1748"/>
      <c r="J71" s="1748"/>
      <c r="K71" s="1748"/>
      <c r="L71" s="1749"/>
      <c r="M71" s="1646"/>
      <c r="N71" s="1647"/>
      <c r="O71" s="1647"/>
      <c r="P71" s="1647"/>
      <c r="Q71" s="1648"/>
      <c r="R71" s="1750"/>
      <c r="S71" s="1647"/>
      <c r="T71" s="1647"/>
      <c r="U71" s="1647"/>
      <c r="V71" s="1751"/>
      <c r="W71" s="1646"/>
      <c r="X71" s="1647"/>
      <c r="Y71" s="1647"/>
      <c r="Z71" s="1647"/>
      <c r="AA71" s="1648"/>
      <c r="AB71" s="1750"/>
      <c r="AC71" s="1647"/>
      <c r="AD71" s="1647"/>
      <c r="AE71" s="1647"/>
      <c r="AF71" s="1751"/>
      <c r="AG71" s="1646"/>
      <c r="AH71" s="1647"/>
      <c r="AI71" s="1647"/>
      <c r="AJ71" s="1647"/>
      <c r="AK71" s="1648"/>
      <c r="AL71" s="1750"/>
      <c r="AM71" s="1647"/>
      <c r="AN71" s="1647"/>
      <c r="AO71" s="1647"/>
      <c r="AP71" s="1751"/>
      <c r="AQ71" s="1646"/>
      <c r="AR71" s="1647"/>
      <c r="AS71" s="1647"/>
      <c r="AT71" s="1647"/>
      <c r="AU71" s="1648"/>
      <c r="AV71" s="1750"/>
      <c r="AW71" s="1647"/>
      <c r="AX71" s="1647"/>
      <c r="AY71" s="1647"/>
      <c r="AZ71" s="1751"/>
      <c r="BA71" s="1646"/>
      <c r="BB71" s="1647"/>
      <c r="BC71" s="1647"/>
      <c r="BD71" s="1647"/>
      <c r="BE71" s="1648"/>
      <c r="BF71" s="1750"/>
      <c r="BG71" s="1647"/>
      <c r="BH71" s="1647"/>
      <c r="BI71" s="1647"/>
      <c r="BJ71" s="1752"/>
    </row>
    <row r="72" spans="1:62" ht="18" customHeight="1">
      <c r="A72" s="523"/>
      <c r="B72" s="533"/>
      <c r="C72" s="1664"/>
      <c r="D72" s="1665"/>
      <c r="E72" s="1666"/>
      <c r="F72" s="1785" t="s">
        <v>371</v>
      </c>
      <c r="G72" s="1786"/>
      <c r="H72" s="1771"/>
      <c r="I72" s="1772"/>
      <c r="J72" s="1772"/>
      <c r="K72" s="1772"/>
      <c r="L72" s="1773"/>
      <c r="M72" s="1763"/>
      <c r="N72" s="1761"/>
      <c r="O72" s="1761"/>
      <c r="P72" s="1761"/>
      <c r="Q72" s="1764"/>
      <c r="R72" s="1760"/>
      <c r="S72" s="1761"/>
      <c r="T72" s="1761"/>
      <c r="U72" s="1761"/>
      <c r="V72" s="1762"/>
      <c r="W72" s="1763"/>
      <c r="X72" s="1761"/>
      <c r="Y72" s="1761"/>
      <c r="Z72" s="1761"/>
      <c r="AA72" s="1764"/>
      <c r="AB72" s="1760"/>
      <c r="AC72" s="1761"/>
      <c r="AD72" s="1761"/>
      <c r="AE72" s="1761"/>
      <c r="AF72" s="1762"/>
      <c r="AG72" s="1763"/>
      <c r="AH72" s="1761"/>
      <c r="AI72" s="1761"/>
      <c r="AJ72" s="1761"/>
      <c r="AK72" s="1764"/>
      <c r="AL72" s="1760"/>
      <c r="AM72" s="1761"/>
      <c r="AN72" s="1761"/>
      <c r="AO72" s="1761"/>
      <c r="AP72" s="1762"/>
      <c r="AQ72" s="1763"/>
      <c r="AR72" s="1761"/>
      <c r="AS72" s="1761"/>
      <c r="AT72" s="1761"/>
      <c r="AU72" s="1764"/>
      <c r="AV72" s="1760"/>
      <c r="AW72" s="1761"/>
      <c r="AX72" s="1761"/>
      <c r="AY72" s="1761"/>
      <c r="AZ72" s="1762"/>
      <c r="BA72" s="1763"/>
      <c r="BB72" s="1761"/>
      <c r="BC72" s="1761"/>
      <c r="BD72" s="1761"/>
      <c r="BE72" s="1764"/>
      <c r="BF72" s="1760"/>
      <c r="BG72" s="1761"/>
      <c r="BH72" s="1761"/>
      <c r="BI72" s="1761"/>
      <c r="BJ72" s="1765"/>
    </row>
    <row r="73" spans="1:62" ht="18" customHeight="1">
      <c r="A73" s="523"/>
      <c r="B73" s="533"/>
      <c r="C73" s="1664">
        <f>C55</f>
        <v>0</v>
      </c>
      <c r="D73" s="1665"/>
      <c r="E73" s="1666"/>
      <c r="F73" s="1667" t="s">
        <v>370</v>
      </c>
      <c r="G73" s="1781"/>
      <c r="H73" s="1782"/>
      <c r="I73" s="1783"/>
      <c r="J73" s="1783"/>
      <c r="K73" s="1783"/>
      <c r="L73" s="1784"/>
      <c r="M73" s="1669"/>
      <c r="N73" s="1670"/>
      <c r="O73" s="1670"/>
      <c r="P73" s="1670"/>
      <c r="Q73" s="1671"/>
      <c r="R73" s="1778"/>
      <c r="S73" s="1670"/>
      <c r="T73" s="1670"/>
      <c r="U73" s="1670"/>
      <c r="V73" s="1779"/>
      <c r="W73" s="1669"/>
      <c r="X73" s="1670"/>
      <c r="Y73" s="1670"/>
      <c r="Z73" s="1670"/>
      <c r="AA73" s="1671"/>
      <c r="AB73" s="1778"/>
      <c r="AC73" s="1670"/>
      <c r="AD73" s="1670"/>
      <c r="AE73" s="1670"/>
      <c r="AF73" s="1779"/>
      <c r="AG73" s="1669"/>
      <c r="AH73" s="1670"/>
      <c r="AI73" s="1670"/>
      <c r="AJ73" s="1670"/>
      <c r="AK73" s="1671"/>
      <c r="AL73" s="1778"/>
      <c r="AM73" s="1670"/>
      <c r="AN73" s="1670"/>
      <c r="AO73" s="1670"/>
      <c r="AP73" s="1779"/>
      <c r="AQ73" s="1669"/>
      <c r="AR73" s="1670"/>
      <c r="AS73" s="1670"/>
      <c r="AT73" s="1670"/>
      <c r="AU73" s="1671"/>
      <c r="AV73" s="1778"/>
      <c r="AW73" s="1670"/>
      <c r="AX73" s="1670"/>
      <c r="AY73" s="1670"/>
      <c r="AZ73" s="1779"/>
      <c r="BA73" s="1669"/>
      <c r="BB73" s="1670"/>
      <c r="BC73" s="1670"/>
      <c r="BD73" s="1670"/>
      <c r="BE73" s="1671"/>
      <c r="BF73" s="1778"/>
      <c r="BG73" s="1670"/>
      <c r="BH73" s="1670"/>
      <c r="BI73" s="1670"/>
      <c r="BJ73" s="1780"/>
    </row>
    <row r="74" spans="1:62" ht="18" customHeight="1">
      <c r="A74" s="523"/>
      <c r="B74" s="533"/>
      <c r="C74" s="1664"/>
      <c r="D74" s="1665"/>
      <c r="E74" s="1666"/>
      <c r="F74" s="1776" t="s">
        <v>371</v>
      </c>
      <c r="G74" s="1777"/>
      <c r="H74" s="1707"/>
      <c r="I74" s="1708"/>
      <c r="J74" s="1708"/>
      <c r="K74" s="1708"/>
      <c r="L74" s="1753"/>
      <c r="M74" s="1646"/>
      <c r="N74" s="1647"/>
      <c r="O74" s="1647"/>
      <c r="P74" s="1647"/>
      <c r="Q74" s="1648"/>
      <c r="R74" s="1750"/>
      <c r="S74" s="1647"/>
      <c r="T74" s="1647"/>
      <c r="U74" s="1647"/>
      <c r="V74" s="1751"/>
      <c r="W74" s="1646"/>
      <c r="X74" s="1647"/>
      <c r="Y74" s="1647"/>
      <c r="Z74" s="1647"/>
      <c r="AA74" s="1648"/>
      <c r="AB74" s="1750"/>
      <c r="AC74" s="1647"/>
      <c r="AD74" s="1647"/>
      <c r="AE74" s="1647"/>
      <c r="AF74" s="1751"/>
      <c r="AG74" s="1646"/>
      <c r="AH74" s="1647"/>
      <c r="AI74" s="1647"/>
      <c r="AJ74" s="1647"/>
      <c r="AK74" s="1648"/>
      <c r="AL74" s="1750"/>
      <c r="AM74" s="1647"/>
      <c r="AN74" s="1647"/>
      <c r="AO74" s="1647"/>
      <c r="AP74" s="1751"/>
      <c r="AQ74" s="1646"/>
      <c r="AR74" s="1647"/>
      <c r="AS74" s="1647"/>
      <c r="AT74" s="1647"/>
      <c r="AU74" s="1648"/>
      <c r="AV74" s="1750"/>
      <c r="AW74" s="1647"/>
      <c r="AX74" s="1647"/>
      <c r="AY74" s="1647"/>
      <c r="AZ74" s="1751"/>
      <c r="BA74" s="1646"/>
      <c r="BB74" s="1647"/>
      <c r="BC74" s="1647"/>
      <c r="BD74" s="1647"/>
      <c r="BE74" s="1648"/>
      <c r="BF74" s="1750"/>
      <c r="BG74" s="1647"/>
      <c r="BH74" s="1647"/>
      <c r="BI74" s="1647"/>
      <c r="BJ74" s="1752"/>
    </row>
    <row r="75" spans="1:62" ht="18" customHeight="1">
      <c r="A75" s="523"/>
      <c r="B75" s="533"/>
      <c r="C75" s="1664">
        <f>C57</f>
        <v>0</v>
      </c>
      <c r="D75" s="1665"/>
      <c r="E75" s="1666"/>
      <c r="F75" s="1774" t="s">
        <v>370</v>
      </c>
      <c r="G75" s="1775"/>
      <c r="H75" s="1747"/>
      <c r="I75" s="1748"/>
      <c r="J75" s="1748"/>
      <c r="K75" s="1748"/>
      <c r="L75" s="1749"/>
      <c r="M75" s="1741"/>
      <c r="N75" s="1733"/>
      <c r="O75" s="1733"/>
      <c r="P75" s="1733"/>
      <c r="Q75" s="1742"/>
      <c r="R75" s="1732"/>
      <c r="S75" s="1733"/>
      <c r="T75" s="1733"/>
      <c r="U75" s="1733"/>
      <c r="V75" s="1740"/>
      <c r="W75" s="1741"/>
      <c r="X75" s="1733"/>
      <c r="Y75" s="1733"/>
      <c r="Z75" s="1733"/>
      <c r="AA75" s="1742"/>
      <c r="AB75" s="1732"/>
      <c r="AC75" s="1733"/>
      <c r="AD75" s="1733"/>
      <c r="AE75" s="1733"/>
      <c r="AF75" s="1740"/>
      <c r="AG75" s="1741"/>
      <c r="AH75" s="1733"/>
      <c r="AI75" s="1733"/>
      <c r="AJ75" s="1733"/>
      <c r="AK75" s="1742"/>
      <c r="AL75" s="1732"/>
      <c r="AM75" s="1733"/>
      <c r="AN75" s="1733"/>
      <c r="AO75" s="1733"/>
      <c r="AP75" s="1740"/>
      <c r="AQ75" s="1741"/>
      <c r="AR75" s="1733"/>
      <c r="AS75" s="1733"/>
      <c r="AT75" s="1733"/>
      <c r="AU75" s="1742"/>
      <c r="AV75" s="1732"/>
      <c r="AW75" s="1733"/>
      <c r="AX75" s="1733"/>
      <c r="AY75" s="1733"/>
      <c r="AZ75" s="1740"/>
      <c r="BA75" s="1741"/>
      <c r="BB75" s="1733"/>
      <c r="BC75" s="1733"/>
      <c r="BD75" s="1733"/>
      <c r="BE75" s="1742"/>
      <c r="BF75" s="1732"/>
      <c r="BG75" s="1733"/>
      <c r="BH75" s="1733"/>
      <c r="BI75" s="1733"/>
      <c r="BJ75" s="1734"/>
    </row>
    <row r="76" spans="1:62" ht="18" customHeight="1">
      <c r="A76" s="523"/>
      <c r="B76" s="533"/>
      <c r="C76" s="1664"/>
      <c r="D76" s="1665"/>
      <c r="E76" s="1666"/>
      <c r="F76" s="1769" t="s">
        <v>371</v>
      </c>
      <c r="G76" s="1770"/>
      <c r="H76" s="1771"/>
      <c r="I76" s="1772"/>
      <c r="J76" s="1772"/>
      <c r="K76" s="1772"/>
      <c r="L76" s="1773"/>
      <c r="M76" s="1763"/>
      <c r="N76" s="1761"/>
      <c r="O76" s="1761"/>
      <c r="P76" s="1761"/>
      <c r="Q76" s="1764"/>
      <c r="R76" s="1760"/>
      <c r="S76" s="1761"/>
      <c r="T76" s="1761"/>
      <c r="U76" s="1761"/>
      <c r="V76" s="1762"/>
      <c r="W76" s="1763"/>
      <c r="X76" s="1761"/>
      <c r="Y76" s="1761"/>
      <c r="Z76" s="1761"/>
      <c r="AA76" s="1764"/>
      <c r="AB76" s="1760"/>
      <c r="AC76" s="1761"/>
      <c r="AD76" s="1761"/>
      <c r="AE76" s="1761"/>
      <c r="AF76" s="1762"/>
      <c r="AG76" s="1763"/>
      <c r="AH76" s="1761"/>
      <c r="AI76" s="1761"/>
      <c r="AJ76" s="1761"/>
      <c r="AK76" s="1764"/>
      <c r="AL76" s="1760"/>
      <c r="AM76" s="1761"/>
      <c r="AN76" s="1761"/>
      <c r="AO76" s="1761"/>
      <c r="AP76" s="1762"/>
      <c r="AQ76" s="1763"/>
      <c r="AR76" s="1761"/>
      <c r="AS76" s="1761"/>
      <c r="AT76" s="1761"/>
      <c r="AU76" s="1764"/>
      <c r="AV76" s="1760"/>
      <c r="AW76" s="1761"/>
      <c r="AX76" s="1761"/>
      <c r="AY76" s="1761"/>
      <c r="AZ76" s="1762"/>
      <c r="BA76" s="1763"/>
      <c r="BB76" s="1761"/>
      <c r="BC76" s="1761"/>
      <c r="BD76" s="1761"/>
      <c r="BE76" s="1764"/>
      <c r="BF76" s="1760"/>
      <c r="BG76" s="1761"/>
      <c r="BH76" s="1761"/>
      <c r="BI76" s="1761"/>
      <c r="BJ76" s="1765"/>
    </row>
    <row r="77" spans="1:62" ht="18" customHeight="1">
      <c r="A77" s="523"/>
      <c r="B77" s="533"/>
      <c r="C77" s="1664">
        <f>C59</f>
        <v>0</v>
      </c>
      <c r="D77" s="1665"/>
      <c r="E77" s="1666"/>
      <c r="F77" s="1766" t="s">
        <v>370</v>
      </c>
      <c r="G77" s="1767"/>
      <c r="H77" s="1726"/>
      <c r="I77" s="1727"/>
      <c r="J77" s="1727"/>
      <c r="K77" s="1727"/>
      <c r="L77" s="1768"/>
      <c r="M77" s="1754"/>
      <c r="N77" s="1755"/>
      <c r="O77" s="1755"/>
      <c r="P77" s="1755"/>
      <c r="Q77" s="1756"/>
      <c r="R77" s="1757"/>
      <c r="S77" s="1755"/>
      <c r="T77" s="1755"/>
      <c r="U77" s="1755"/>
      <c r="V77" s="1758"/>
      <c r="W77" s="1754"/>
      <c r="X77" s="1755"/>
      <c r="Y77" s="1755"/>
      <c r="Z77" s="1755"/>
      <c r="AA77" s="1756"/>
      <c r="AB77" s="1757"/>
      <c r="AC77" s="1755"/>
      <c r="AD77" s="1755"/>
      <c r="AE77" s="1755"/>
      <c r="AF77" s="1758"/>
      <c r="AG77" s="1754"/>
      <c r="AH77" s="1755"/>
      <c r="AI77" s="1755"/>
      <c r="AJ77" s="1755"/>
      <c r="AK77" s="1756"/>
      <c r="AL77" s="1757"/>
      <c r="AM77" s="1755"/>
      <c r="AN77" s="1755"/>
      <c r="AO77" s="1755"/>
      <c r="AP77" s="1758"/>
      <c r="AQ77" s="1754"/>
      <c r="AR77" s="1755"/>
      <c r="AS77" s="1755"/>
      <c r="AT77" s="1755"/>
      <c r="AU77" s="1756"/>
      <c r="AV77" s="1757"/>
      <c r="AW77" s="1755"/>
      <c r="AX77" s="1755"/>
      <c r="AY77" s="1755"/>
      <c r="AZ77" s="1758"/>
      <c r="BA77" s="1754"/>
      <c r="BB77" s="1755"/>
      <c r="BC77" s="1755"/>
      <c r="BD77" s="1755"/>
      <c r="BE77" s="1756"/>
      <c r="BF77" s="1757"/>
      <c r="BG77" s="1755"/>
      <c r="BH77" s="1755"/>
      <c r="BI77" s="1755"/>
      <c r="BJ77" s="1759"/>
    </row>
    <row r="78" spans="1:62" ht="18" customHeight="1">
      <c r="A78" s="523"/>
      <c r="B78" s="533"/>
      <c r="C78" s="1664"/>
      <c r="D78" s="1665"/>
      <c r="E78" s="1666"/>
      <c r="F78" s="1644" t="s">
        <v>371</v>
      </c>
      <c r="G78" s="1725"/>
      <c r="H78" s="1707"/>
      <c r="I78" s="1708"/>
      <c r="J78" s="1708"/>
      <c r="K78" s="1708"/>
      <c r="L78" s="1753"/>
      <c r="M78" s="1646"/>
      <c r="N78" s="1647"/>
      <c r="O78" s="1647"/>
      <c r="P78" s="1647"/>
      <c r="Q78" s="1648"/>
      <c r="R78" s="1750"/>
      <c r="S78" s="1647"/>
      <c r="T78" s="1647"/>
      <c r="U78" s="1647"/>
      <c r="V78" s="1751"/>
      <c r="W78" s="1646"/>
      <c r="X78" s="1647"/>
      <c r="Y78" s="1647"/>
      <c r="Z78" s="1647"/>
      <c r="AA78" s="1648"/>
      <c r="AB78" s="1750"/>
      <c r="AC78" s="1647"/>
      <c r="AD78" s="1647"/>
      <c r="AE78" s="1647"/>
      <c r="AF78" s="1751"/>
      <c r="AG78" s="1646"/>
      <c r="AH78" s="1647"/>
      <c r="AI78" s="1647"/>
      <c r="AJ78" s="1647"/>
      <c r="AK78" s="1648"/>
      <c r="AL78" s="1750"/>
      <c r="AM78" s="1647"/>
      <c r="AN78" s="1647"/>
      <c r="AO78" s="1647"/>
      <c r="AP78" s="1751"/>
      <c r="AQ78" s="1646"/>
      <c r="AR78" s="1647"/>
      <c r="AS78" s="1647"/>
      <c r="AT78" s="1647"/>
      <c r="AU78" s="1648"/>
      <c r="AV78" s="1750"/>
      <c r="AW78" s="1647"/>
      <c r="AX78" s="1647"/>
      <c r="AY78" s="1647"/>
      <c r="AZ78" s="1751"/>
      <c r="BA78" s="1646"/>
      <c r="BB78" s="1647"/>
      <c r="BC78" s="1647"/>
      <c r="BD78" s="1647"/>
      <c r="BE78" s="1648"/>
      <c r="BF78" s="1750"/>
      <c r="BG78" s="1647"/>
      <c r="BH78" s="1647"/>
      <c r="BI78" s="1647"/>
      <c r="BJ78" s="1752"/>
    </row>
    <row r="79" spans="1:62" ht="18" customHeight="1">
      <c r="A79" s="523"/>
      <c r="B79" s="534"/>
      <c r="C79" s="1605" t="s">
        <v>373</v>
      </c>
      <c r="D79" s="1606"/>
      <c r="E79" s="1606"/>
      <c r="F79" s="1745" t="s">
        <v>370</v>
      </c>
      <c r="G79" s="1746"/>
      <c r="H79" s="1747"/>
      <c r="I79" s="1748"/>
      <c r="J79" s="1748"/>
      <c r="K79" s="1748"/>
      <c r="L79" s="1749"/>
      <c r="M79" s="1741"/>
      <c r="N79" s="1733"/>
      <c r="O79" s="1733"/>
      <c r="P79" s="1733"/>
      <c r="Q79" s="1742"/>
      <c r="R79" s="1732"/>
      <c r="S79" s="1733"/>
      <c r="T79" s="1733"/>
      <c r="U79" s="1733"/>
      <c r="V79" s="1740"/>
      <c r="W79" s="1741"/>
      <c r="X79" s="1733"/>
      <c r="Y79" s="1733"/>
      <c r="Z79" s="1733"/>
      <c r="AA79" s="1742"/>
      <c r="AB79" s="1732"/>
      <c r="AC79" s="1733"/>
      <c r="AD79" s="1733"/>
      <c r="AE79" s="1733"/>
      <c r="AF79" s="1740"/>
      <c r="AG79" s="1741"/>
      <c r="AH79" s="1733"/>
      <c r="AI79" s="1733"/>
      <c r="AJ79" s="1733"/>
      <c r="AK79" s="1742"/>
      <c r="AL79" s="1732"/>
      <c r="AM79" s="1733"/>
      <c r="AN79" s="1733"/>
      <c r="AO79" s="1733"/>
      <c r="AP79" s="1740"/>
      <c r="AQ79" s="1741"/>
      <c r="AR79" s="1733"/>
      <c r="AS79" s="1733"/>
      <c r="AT79" s="1733"/>
      <c r="AU79" s="1742"/>
      <c r="AV79" s="1732"/>
      <c r="AW79" s="1733"/>
      <c r="AX79" s="1733"/>
      <c r="AY79" s="1733"/>
      <c r="AZ79" s="1740"/>
      <c r="BA79" s="1741"/>
      <c r="BB79" s="1733"/>
      <c r="BC79" s="1733"/>
      <c r="BD79" s="1733"/>
      <c r="BE79" s="1742"/>
      <c r="BF79" s="1732"/>
      <c r="BG79" s="1733"/>
      <c r="BH79" s="1733"/>
      <c r="BI79" s="1733"/>
      <c r="BJ79" s="1734"/>
    </row>
    <row r="80" spans="1:62" ht="18" customHeight="1" thickBot="1">
      <c r="A80" s="523"/>
      <c r="B80" s="533"/>
      <c r="C80" s="1743"/>
      <c r="D80" s="1744"/>
      <c r="E80" s="1744"/>
      <c r="F80" s="1735" t="s">
        <v>371</v>
      </c>
      <c r="G80" s="1736"/>
      <c r="H80" s="1737"/>
      <c r="I80" s="1738"/>
      <c r="J80" s="1738"/>
      <c r="K80" s="1738"/>
      <c r="L80" s="1739"/>
      <c r="M80" s="1625"/>
      <c r="N80" s="1626"/>
      <c r="O80" s="1626"/>
      <c r="P80" s="1626"/>
      <c r="Q80" s="1627"/>
      <c r="R80" s="1720"/>
      <c r="S80" s="1674"/>
      <c r="T80" s="1674"/>
      <c r="U80" s="1674"/>
      <c r="V80" s="1721"/>
      <c r="W80" s="1625"/>
      <c r="X80" s="1626"/>
      <c r="Y80" s="1626"/>
      <c r="Z80" s="1626"/>
      <c r="AA80" s="1627"/>
      <c r="AB80" s="1720"/>
      <c r="AC80" s="1674"/>
      <c r="AD80" s="1674"/>
      <c r="AE80" s="1674"/>
      <c r="AF80" s="1721"/>
      <c r="AG80" s="1625"/>
      <c r="AH80" s="1626"/>
      <c r="AI80" s="1626"/>
      <c r="AJ80" s="1626"/>
      <c r="AK80" s="1627"/>
      <c r="AL80" s="1720"/>
      <c r="AM80" s="1674"/>
      <c r="AN80" s="1674"/>
      <c r="AO80" s="1674"/>
      <c r="AP80" s="1721"/>
      <c r="AQ80" s="1625"/>
      <c r="AR80" s="1626"/>
      <c r="AS80" s="1626"/>
      <c r="AT80" s="1626"/>
      <c r="AU80" s="1627"/>
      <c r="AV80" s="1720"/>
      <c r="AW80" s="1674"/>
      <c r="AX80" s="1674"/>
      <c r="AY80" s="1674"/>
      <c r="AZ80" s="1721"/>
      <c r="BA80" s="1625"/>
      <c r="BB80" s="1626"/>
      <c r="BC80" s="1626"/>
      <c r="BD80" s="1626"/>
      <c r="BE80" s="1627"/>
      <c r="BF80" s="1720"/>
      <c r="BG80" s="1674"/>
      <c r="BH80" s="1674"/>
      <c r="BI80" s="1674"/>
      <c r="BJ80" s="1722"/>
    </row>
    <row r="81" spans="1:62" ht="18" customHeight="1" thickTop="1">
      <c r="A81" s="523"/>
      <c r="B81" s="536"/>
      <c r="C81" s="1645" t="s">
        <v>392</v>
      </c>
      <c r="D81" s="1606"/>
      <c r="E81" s="1606"/>
      <c r="F81" s="1724" t="s">
        <v>393</v>
      </c>
      <c r="G81" s="1725"/>
      <c r="H81" s="1726"/>
      <c r="I81" s="1727"/>
      <c r="J81" s="1727"/>
      <c r="K81" s="1727"/>
      <c r="L81" s="1728"/>
      <c r="M81" s="1729">
        <f>M67+M69+M71+M73+M75+M77+M79</f>
        <v>0</v>
      </c>
      <c r="N81" s="1730"/>
      <c r="O81" s="1730"/>
      <c r="P81" s="1730"/>
      <c r="Q81" s="1731"/>
      <c r="R81" s="1713">
        <f>R67+R69+R71+R73+R75+R77+R79</f>
        <v>0</v>
      </c>
      <c r="S81" s="1714"/>
      <c r="T81" s="1714"/>
      <c r="U81" s="1714"/>
      <c r="V81" s="1715"/>
      <c r="W81" s="1716">
        <f>W67+W69+W71+W73+W75+W77+W79</f>
        <v>0</v>
      </c>
      <c r="X81" s="1711"/>
      <c r="Y81" s="1711"/>
      <c r="Z81" s="1711"/>
      <c r="AA81" s="1717"/>
      <c r="AB81" s="1713">
        <f>AB67+AB69+AB71+AB73+AB75+AB77+AB79</f>
        <v>0</v>
      </c>
      <c r="AC81" s="1714"/>
      <c r="AD81" s="1714"/>
      <c r="AE81" s="1714"/>
      <c r="AF81" s="1718"/>
      <c r="AG81" s="1710">
        <f>AG67+AG69+AG71+AG73+AG75+AG77+AG79</f>
        <v>0</v>
      </c>
      <c r="AH81" s="1711"/>
      <c r="AI81" s="1711"/>
      <c r="AJ81" s="1711"/>
      <c r="AK81" s="1712"/>
      <c r="AL81" s="1713">
        <f>AL67+AL69+AL71+AL73+AL75+AL77+AL79</f>
        <v>0</v>
      </c>
      <c r="AM81" s="1714"/>
      <c r="AN81" s="1714"/>
      <c r="AO81" s="1714"/>
      <c r="AP81" s="1715"/>
      <c r="AQ81" s="1716">
        <f>AQ67+AQ69+AQ71+AQ73+AQ75+AQ77+AQ79</f>
        <v>0</v>
      </c>
      <c r="AR81" s="1711"/>
      <c r="AS81" s="1711"/>
      <c r="AT81" s="1711"/>
      <c r="AU81" s="1717"/>
      <c r="AV81" s="1713">
        <f>AV67+AV69+AV71+AV73+AV75+AV77+AV79</f>
        <v>0</v>
      </c>
      <c r="AW81" s="1714"/>
      <c r="AX81" s="1714"/>
      <c r="AY81" s="1714"/>
      <c r="AZ81" s="1718"/>
      <c r="BA81" s="1710">
        <f>BA67+BA69+BA71+BA73+BA75+BA77+BA79</f>
        <v>0</v>
      </c>
      <c r="BB81" s="1711"/>
      <c r="BC81" s="1711"/>
      <c r="BD81" s="1711"/>
      <c r="BE81" s="1717"/>
      <c r="BF81" s="1713">
        <f>BF67+BF69+BF71+BF73+BF75+BF77+BF79</f>
        <v>0</v>
      </c>
      <c r="BG81" s="1714"/>
      <c r="BH81" s="1714"/>
      <c r="BI81" s="1714"/>
      <c r="BJ81" s="1719"/>
    </row>
    <row r="82" spans="1:62" ht="18" customHeight="1">
      <c r="A82" s="523"/>
      <c r="B82" s="537"/>
      <c r="C82" s="1645"/>
      <c r="D82" s="1606"/>
      <c r="E82" s="1606"/>
      <c r="F82" s="1592" t="s">
        <v>394</v>
      </c>
      <c r="G82" s="1593"/>
      <c r="H82" s="1707"/>
      <c r="I82" s="1708"/>
      <c r="J82" s="1708"/>
      <c r="K82" s="1708"/>
      <c r="L82" s="1709"/>
      <c r="M82" s="1629">
        <f>M68+M70+M72+M74+M76+M78+M80</f>
        <v>0</v>
      </c>
      <c r="N82" s="1614"/>
      <c r="O82" s="1614"/>
      <c r="P82" s="1614"/>
      <c r="Q82" s="1706"/>
      <c r="R82" s="1628">
        <f>R68+R70+R72+R74+R76+R78+R80</f>
        <v>0</v>
      </c>
      <c r="S82" s="1614"/>
      <c r="T82" s="1614"/>
      <c r="U82" s="1614"/>
      <c r="V82" s="1615"/>
      <c r="W82" s="1629">
        <f>W68+W70+W72+W74+W76+W78+W80</f>
        <v>0</v>
      </c>
      <c r="X82" s="1614"/>
      <c r="Y82" s="1614"/>
      <c r="Z82" s="1614"/>
      <c r="AA82" s="1706"/>
      <c r="AB82" s="1613">
        <f>AB68+AB70+AB72+AB74+AB76+AB78+AB80</f>
        <v>0</v>
      </c>
      <c r="AC82" s="1614"/>
      <c r="AD82" s="1614"/>
      <c r="AE82" s="1614"/>
      <c r="AF82" s="1630"/>
      <c r="AG82" s="1613">
        <f>AG68+AG70+AG72+AG74+AG76+AG78+AG80</f>
        <v>0</v>
      </c>
      <c r="AH82" s="1614"/>
      <c r="AI82" s="1614"/>
      <c r="AJ82" s="1614"/>
      <c r="AK82" s="1615"/>
      <c r="AL82" s="1628">
        <f>AL68+AL70+AL72+AL74+AL76+AL78+AL80</f>
        <v>0</v>
      </c>
      <c r="AM82" s="1614"/>
      <c r="AN82" s="1614"/>
      <c r="AO82" s="1614"/>
      <c r="AP82" s="1615"/>
      <c r="AQ82" s="1629">
        <f>AQ68+AQ70+AQ72+AQ74+AQ76+AQ78+AQ80</f>
        <v>0</v>
      </c>
      <c r="AR82" s="1614"/>
      <c r="AS82" s="1614"/>
      <c r="AT82" s="1614"/>
      <c r="AU82" s="1706"/>
      <c r="AV82" s="1613">
        <f>AV68+AV70+AV72+AV74+AV76+AV78+AV80</f>
        <v>0</v>
      </c>
      <c r="AW82" s="1614"/>
      <c r="AX82" s="1614"/>
      <c r="AY82" s="1614"/>
      <c r="AZ82" s="1630"/>
      <c r="BA82" s="1613">
        <f>BA68+BA70+BA72+BA74+BA76+BA78+BA80</f>
        <v>0</v>
      </c>
      <c r="BB82" s="1614"/>
      <c r="BC82" s="1614"/>
      <c r="BD82" s="1614"/>
      <c r="BE82" s="1706"/>
      <c r="BF82" s="1613">
        <f>BF68+BF70+BF72+BF74+BF76+BF78+BF80</f>
        <v>0</v>
      </c>
      <c r="BG82" s="1614"/>
      <c r="BH82" s="1614"/>
      <c r="BI82" s="1614"/>
      <c r="BJ82" s="1631"/>
    </row>
    <row r="83" spans="1:62" ht="18" customHeight="1" thickBot="1">
      <c r="A83" s="523"/>
      <c r="B83" s="538"/>
      <c r="C83" s="1723"/>
      <c r="D83" s="1609"/>
      <c r="E83" s="1609"/>
      <c r="F83" s="1587" t="s">
        <v>392</v>
      </c>
      <c r="G83" s="1588"/>
      <c r="H83" s="1703"/>
      <c r="I83" s="1704"/>
      <c r="J83" s="1704"/>
      <c r="K83" s="1704"/>
      <c r="L83" s="1705"/>
      <c r="M83" s="1699">
        <f>SUM(M81:Q82)</f>
        <v>0</v>
      </c>
      <c r="N83" s="1696"/>
      <c r="O83" s="1696"/>
      <c r="P83" s="1696"/>
      <c r="Q83" s="1700"/>
      <c r="R83" s="1698">
        <f>SUM(R81:V82)</f>
        <v>0</v>
      </c>
      <c r="S83" s="1696"/>
      <c r="T83" s="1696"/>
      <c r="U83" s="1696"/>
      <c r="V83" s="1697"/>
      <c r="W83" s="1699">
        <f>SUM(W81:AA82)</f>
        <v>0</v>
      </c>
      <c r="X83" s="1696"/>
      <c r="Y83" s="1696"/>
      <c r="Z83" s="1696"/>
      <c r="AA83" s="1700"/>
      <c r="AB83" s="1695">
        <f>SUM(AB81:AF82)</f>
        <v>0</v>
      </c>
      <c r="AC83" s="1696"/>
      <c r="AD83" s="1696"/>
      <c r="AE83" s="1696"/>
      <c r="AF83" s="1701"/>
      <c r="AG83" s="1695">
        <f>SUM(AG81:AK82)</f>
        <v>0</v>
      </c>
      <c r="AH83" s="1696"/>
      <c r="AI83" s="1696"/>
      <c r="AJ83" s="1696"/>
      <c r="AK83" s="1697"/>
      <c r="AL83" s="1698">
        <f>SUM(AL81:AP82)</f>
        <v>0</v>
      </c>
      <c r="AM83" s="1696"/>
      <c r="AN83" s="1696"/>
      <c r="AO83" s="1696"/>
      <c r="AP83" s="1697"/>
      <c r="AQ83" s="1699">
        <f>SUM(AQ81:AU82)</f>
        <v>0</v>
      </c>
      <c r="AR83" s="1696"/>
      <c r="AS83" s="1696"/>
      <c r="AT83" s="1696"/>
      <c r="AU83" s="1700"/>
      <c r="AV83" s="1695">
        <f>SUM(AV81:AZ82)</f>
        <v>0</v>
      </c>
      <c r="AW83" s="1696"/>
      <c r="AX83" s="1696"/>
      <c r="AY83" s="1696"/>
      <c r="AZ83" s="1701"/>
      <c r="BA83" s="1695">
        <f>SUM(BA81:BE82)</f>
        <v>0</v>
      </c>
      <c r="BB83" s="1696"/>
      <c r="BC83" s="1696"/>
      <c r="BD83" s="1696"/>
      <c r="BE83" s="1700"/>
      <c r="BF83" s="1695">
        <f>SUM(BF81:BJ82)</f>
        <v>0</v>
      </c>
      <c r="BG83" s="1696"/>
      <c r="BH83" s="1696"/>
      <c r="BI83" s="1696"/>
      <c r="BJ83" s="1702"/>
    </row>
    <row r="84" spans="1:62" ht="25.5" customHeight="1" thickBot="1">
      <c r="A84" s="523"/>
      <c r="B84" s="1693" t="s">
        <v>396</v>
      </c>
      <c r="C84" s="1694"/>
      <c r="D84" s="1694"/>
      <c r="E84" s="1694"/>
      <c r="F84" s="1694"/>
      <c r="G84" s="1694"/>
      <c r="H84" s="1694"/>
      <c r="I84" s="1694"/>
      <c r="J84" s="1694"/>
      <c r="K84" s="1694"/>
      <c r="L84" s="1694"/>
      <c r="M84" s="1683"/>
      <c r="N84" s="1683"/>
      <c r="O84" s="1683"/>
      <c r="P84" s="1683"/>
      <c r="Q84" s="1683"/>
      <c r="R84" s="1683"/>
      <c r="S84" s="1683"/>
      <c r="T84" s="1683"/>
      <c r="U84" s="1683"/>
      <c r="V84" s="1683"/>
      <c r="W84" s="1683"/>
      <c r="X84" s="1683"/>
      <c r="Y84" s="1683"/>
      <c r="Z84" s="1683"/>
      <c r="AA84" s="1683"/>
      <c r="AB84" s="1683"/>
      <c r="AC84" s="1683"/>
      <c r="AD84" s="1683"/>
      <c r="AE84" s="1683"/>
      <c r="AF84" s="1683"/>
      <c r="AG84" s="1683"/>
      <c r="AH84" s="1683"/>
      <c r="AI84" s="1683"/>
      <c r="AJ84" s="1683"/>
      <c r="AK84" s="1683"/>
      <c r="AL84" s="1683"/>
      <c r="AM84" s="1683"/>
      <c r="AN84" s="1683"/>
      <c r="AO84" s="1683"/>
      <c r="AP84" s="1683"/>
      <c r="AQ84" s="1683"/>
      <c r="AR84" s="1683"/>
      <c r="AS84" s="1683"/>
      <c r="AT84" s="1683"/>
      <c r="AU84" s="1683"/>
      <c r="AV84" s="1683"/>
      <c r="AW84" s="1683"/>
      <c r="AX84" s="1683"/>
      <c r="AY84" s="1683"/>
      <c r="AZ84" s="1683"/>
      <c r="BA84" s="1683"/>
      <c r="BB84" s="1683"/>
      <c r="BC84" s="1683"/>
      <c r="BD84" s="1683"/>
      <c r="BE84" s="1683"/>
      <c r="BF84" s="1683"/>
      <c r="BG84" s="1683"/>
      <c r="BH84" s="1683"/>
      <c r="BI84" s="1683"/>
      <c r="BJ84" s="1684"/>
    </row>
    <row r="85" spans="1:62" ht="17.25" customHeight="1" thickTop="1">
      <c r="A85" s="523"/>
      <c r="B85" s="539"/>
      <c r="C85" s="1685" t="s">
        <v>369</v>
      </c>
      <c r="D85" s="1686"/>
      <c r="E85" s="1687"/>
      <c r="F85" s="1688" t="s">
        <v>370</v>
      </c>
      <c r="G85" s="1689"/>
      <c r="H85" s="1690"/>
      <c r="I85" s="1691"/>
      <c r="J85" s="1691"/>
      <c r="K85" s="1691"/>
      <c r="L85" s="1692"/>
      <c r="M85" s="1676">
        <f>H85-M49+M67</f>
        <v>0</v>
      </c>
      <c r="N85" s="1677"/>
      <c r="O85" s="1677"/>
      <c r="P85" s="1677"/>
      <c r="Q85" s="1678"/>
      <c r="R85" s="1679" t="str">
        <f>IF(R49="","0",H85-R49+R67)</f>
        <v>0</v>
      </c>
      <c r="S85" s="1677"/>
      <c r="T85" s="1677"/>
      <c r="U85" s="1677"/>
      <c r="V85" s="1678"/>
      <c r="W85" s="1681">
        <f>M85-W49+W67</f>
        <v>0</v>
      </c>
      <c r="X85" s="1677"/>
      <c r="Y85" s="1677"/>
      <c r="Z85" s="1677"/>
      <c r="AA85" s="1678"/>
      <c r="AB85" s="1679" t="str">
        <f>IF(AB49="","0",R85-AB49+AB67)</f>
        <v>0</v>
      </c>
      <c r="AC85" s="1677"/>
      <c r="AD85" s="1677"/>
      <c r="AE85" s="1677"/>
      <c r="AF85" s="1682"/>
      <c r="AG85" s="1676">
        <f>W85-AG49+AG67</f>
        <v>0</v>
      </c>
      <c r="AH85" s="1677"/>
      <c r="AI85" s="1677"/>
      <c r="AJ85" s="1677"/>
      <c r="AK85" s="1678"/>
      <c r="AL85" s="1679" t="str">
        <f>IF(AL49="","0",AB85-AL49+AL67)</f>
        <v>0</v>
      </c>
      <c r="AM85" s="1677"/>
      <c r="AN85" s="1677"/>
      <c r="AO85" s="1677"/>
      <c r="AP85" s="1678"/>
      <c r="AQ85" s="1681">
        <f>AG85-AQ49+AQ67</f>
        <v>0</v>
      </c>
      <c r="AR85" s="1677"/>
      <c r="AS85" s="1677"/>
      <c r="AT85" s="1677"/>
      <c r="AU85" s="1678"/>
      <c r="AV85" s="1679" t="str">
        <f>IF(AV49="","0",AL85-AV49+AV67)</f>
        <v>0</v>
      </c>
      <c r="AW85" s="1677"/>
      <c r="AX85" s="1677"/>
      <c r="AY85" s="1677"/>
      <c r="AZ85" s="1682"/>
      <c r="BA85" s="1676">
        <f>AQ85-BA49+BA67</f>
        <v>0</v>
      </c>
      <c r="BB85" s="1677"/>
      <c r="BC85" s="1677"/>
      <c r="BD85" s="1677"/>
      <c r="BE85" s="1678"/>
      <c r="BF85" s="1679" t="str">
        <f>IF(BF49="","0",AV85-BF49+BF67)</f>
        <v>0</v>
      </c>
      <c r="BG85" s="1677"/>
      <c r="BH85" s="1677"/>
      <c r="BI85" s="1677"/>
      <c r="BJ85" s="1680"/>
    </row>
    <row r="86" spans="1:62" ht="17.25" customHeight="1">
      <c r="A86" s="523"/>
      <c r="B86" s="533"/>
      <c r="C86" s="1638"/>
      <c r="D86" s="1639"/>
      <c r="E86" s="1640"/>
      <c r="F86" s="1672" t="s">
        <v>371</v>
      </c>
      <c r="G86" s="1624"/>
      <c r="H86" s="1673"/>
      <c r="I86" s="1674"/>
      <c r="J86" s="1674"/>
      <c r="K86" s="1674"/>
      <c r="L86" s="1675"/>
      <c r="M86" s="1616">
        <f>H86-M50+M68</f>
        <v>0</v>
      </c>
      <c r="N86" s="1617"/>
      <c r="O86" s="1617"/>
      <c r="P86" s="1617"/>
      <c r="Q86" s="1618"/>
      <c r="R86" s="1619" t="str">
        <f>IF(R50="","0",H86-R50+R68)</f>
        <v>0</v>
      </c>
      <c r="S86" s="1617"/>
      <c r="T86" s="1617"/>
      <c r="U86" s="1617"/>
      <c r="V86" s="1618"/>
      <c r="W86" s="1620">
        <f>M86-W50+W68</f>
        <v>0</v>
      </c>
      <c r="X86" s="1617"/>
      <c r="Y86" s="1617"/>
      <c r="Z86" s="1617"/>
      <c r="AA86" s="1618"/>
      <c r="AB86" s="1619" t="str">
        <f>IF(AB50="","0",R86-AB50+AB68)</f>
        <v>0</v>
      </c>
      <c r="AC86" s="1617"/>
      <c r="AD86" s="1617"/>
      <c r="AE86" s="1617"/>
      <c r="AF86" s="1621"/>
      <c r="AG86" s="1616">
        <f>W86-AG50+AG68</f>
        <v>0</v>
      </c>
      <c r="AH86" s="1617"/>
      <c r="AI86" s="1617"/>
      <c r="AJ86" s="1617"/>
      <c r="AK86" s="1618"/>
      <c r="AL86" s="1619" t="str">
        <f>IF(AL50="","0",AB86-AL50+AL68)</f>
        <v>0</v>
      </c>
      <c r="AM86" s="1617"/>
      <c r="AN86" s="1617"/>
      <c r="AO86" s="1617"/>
      <c r="AP86" s="1618"/>
      <c r="AQ86" s="1620">
        <f>AG86-AQ50+AQ68</f>
        <v>0</v>
      </c>
      <c r="AR86" s="1617"/>
      <c r="AS86" s="1617"/>
      <c r="AT86" s="1617"/>
      <c r="AU86" s="1618"/>
      <c r="AV86" s="1619" t="str">
        <f>IF(AV50="","0",AL86-AV50+AV68)</f>
        <v>0</v>
      </c>
      <c r="AW86" s="1617"/>
      <c r="AX86" s="1617"/>
      <c r="AY86" s="1617"/>
      <c r="AZ86" s="1621"/>
      <c r="BA86" s="1616">
        <f>AQ86-BA50+BA68</f>
        <v>0</v>
      </c>
      <c r="BB86" s="1617"/>
      <c r="BC86" s="1617"/>
      <c r="BD86" s="1617"/>
      <c r="BE86" s="1618"/>
      <c r="BF86" s="1619" t="str">
        <f>IF(BF50="","0",AV86-BF50+BF68)</f>
        <v>0</v>
      </c>
      <c r="BG86" s="1617"/>
      <c r="BH86" s="1617"/>
      <c r="BI86" s="1617"/>
      <c r="BJ86" s="1622"/>
    </row>
    <row r="87" spans="1:62" ht="17.25" customHeight="1">
      <c r="A87" s="523"/>
      <c r="B87" s="533"/>
      <c r="C87" s="1664">
        <f>C51</f>
        <v>0</v>
      </c>
      <c r="D87" s="1665"/>
      <c r="E87" s="1666"/>
      <c r="F87" s="1667" t="s">
        <v>370</v>
      </c>
      <c r="G87" s="1668"/>
      <c r="H87" s="1669"/>
      <c r="I87" s="1670"/>
      <c r="J87" s="1670"/>
      <c r="K87" s="1670"/>
      <c r="L87" s="1671"/>
      <c r="M87" s="1660">
        <f t="shared" ref="M87:M98" si="14">H87-M51+M69</f>
        <v>0</v>
      </c>
      <c r="N87" s="1650"/>
      <c r="O87" s="1650"/>
      <c r="P87" s="1650"/>
      <c r="Q87" s="1662"/>
      <c r="R87" s="1649" t="str">
        <f t="shared" ref="R87:R98" si="15">IF(R51="","0",H87-R51+R69)</f>
        <v>0</v>
      </c>
      <c r="S87" s="1650"/>
      <c r="T87" s="1650"/>
      <c r="U87" s="1650"/>
      <c r="V87" s="1662"/>
      <c r="W87" s="1663">
        <f t="shared" ref="W87:W98" si="16">M87-W51+W69</f>
        <v>0</v>
      </c>
      <c r="X87" s="1650"/>
      <c r="Y87" s="1650"/>
      <c r="Z87" s="1650"/>
      <c r="AA87" s="1661"/>
      <c r="AB87" s="1649" t="str">
        <f t="shared" ref="AB87:AB98" si="17">IF(AB51="","0",R87-AB51+AB69)</f>
        <v>0</v>
      </c>
      <c r="AC87" s="1650"/>
      <c r="AD87" s="1650"/>
      <c r="AE87" s="1650"/>
      <c r="AF87" s="1659"/>
      <c r="AG87" s="1660">
        <f t="shared" ref="AG87:AG92" si="18">W87-AG51+AG69</f>
        <v>0</v>
      </c>
      <c r="AH87" s="1650"/>
      <c r="AI87" s="1650"/>
      <c r="AJ87" s="1650"/>
      <c r="AK87" s="1661"/>
      <c r="AL87" s="1649" t="str">
        <f t="shared" ref="AL87:AL98" si="19">IF(AL51="","0",AB87-AL51+AL69)</f>
        <v>0</v>
      </c>
      <c r="AM87" s="1650"/>
      <c r="AN87" s="1650"/>
      <c r="AO87" s="1650"/>
      <c r="AP87" s="1662"/>
      <c r="AQ87" s="1663">
        <f t="shared" ref="AQ87" si="20">AG87-AQ51+AQ69</f>
        <v>0</v>
      </c>
      <c r="AR87" s="1650"/>
      <c r="AS87" s="1650"/>
      <c r="AT87" s="1650"/>
      <c r="AU87" s="1661"/>
      <c r="AV87" s="1649" t="str">
        <f t="shared" ref="AV87:AV98" si="21">IF(AV51="","0",AL87-AV51+AV69)</f>
        <v>0</v>
      </c>
      <c r="AW87" s="1650"/>
      <c r="AX87" s="1650"/>
      <c r="AY87" s="1650"/>
      <c r="AZ87" s="1659"/>
      <c r="BA87" s="1660">
        <f t="shared" ref="BA87" si="22">AQ87-BA51+BA69</f>
        <v>0</v>
      </c>
      <c r="BB87" s="1650"/>
      <c r="BC87" s="1650"/>
      <c r="BD87" s="1650"/>
      <c r="BE87" s="1661"/>
      <c r="BF87" s="1649" t="str">
        <f t="shared" ref="BF87:BF98" si="23">IF(BF51="","0",AV87-BF51+BF69)</f>
        <v>0</v>
      </c>
      <c r="BG87" s="1650"/>
      <c r="BH87" s="1650"/>
      <c r="BI87" s="1650"/>
      <c r="BJ87" s="1651"/>
    </row>
    <row r="88" spans="1:62" ht="17.25" customHeight="1">
      <c r="A88" s="523"/>
      <c r="B88" s="533"/>
      <c r="C88" s="1664"/>
      <c r="D88" s="1665"/>
      <c r="E88" s="1666"/>
      <c r="F88" s="1652" t="s">
        <v>371</v>
      </c>
      <c r="G88" s="1653"/>
      <c r="H88" s="1654"/>
      <c r="I88" s="1655"/>
      <c r="J88" s="1655"/>
      <c r="K88" s="1655"/>
      <c r="L88" s="1656"/>
      <c r="M88" s="1635">
        <f t="shared" si="14"/>
        <v>0</v>
      </c>
      <c r="N88" s="1633"/>
      <c r="O88" s="1633"/>
      <c r="P88" s="1633"/>
      <c r="Q88" s="1657"/>
      <c r="R88" s="1632" t="str">
        <f t="shared" si="15"/>
        <v>0</v>
      </c>
      <c r="S88" s="1633"/>
      <c r="T88" s="1633"/>
      <c r="U88" s="1633"/>
      <c r="V88" s="1657"/>
      <c r="W88" s="1658">
        <f t="shared" si="16"/>
        <v>0</v>
      </c>
      <c r="X88" s="1633"/>
      <c r="Y88" s="1633"/>
      <c r="Z88" s="1633"/>
      <c r="AA88" s="1636"/>
      <c r="AB88" s="1632" t="str">
        <f t="shared" si="17"/>
        <v>0</v>
      </c>
      <c r="AC88" s="1633"/>
      <c r="AD88" s="1633"/>
      <c r="AE88" s="1633"/>
      <c r="AF88" s="1634"/>
      <c r="AG88" s="1635">
        <f>W88-AG52+AG70</f>
        <v>0</v>
      </c>
      <c r="AH88" s="1633"/>
      <c r="AI88" s="1633"/>
      <c r="AJ88" s="1633"/>
      <c r="AK88" s="1636"/>
      <c r="AL88" s="1632" t="str">
        <f t="shared" si="19"/>
        <v>0</v>
      </c>
      <c r="AM88" s="1633"/>
      <c r="AN88" s="1633"/>
      <c r="AO88" s="1633"/>
      <c r="AP88" s="1657"/>
      <c r="AQ88" s="1658">
        <f>AG88-AQ52+AQ70</f>
        <v>0</v>
      </c>
      <c r="AR88" s="1633"/>
      <c r="AS88" s="1633"/>
      <c r="AT88" s="1633"/>
      <c r="AU88" s="1636"/>
      <c r="AV88" s="1632" t="str">
        <f t="shared" si="21"/>
        <v>0</v>
      </c>
      <c r="AW88" s="1633"/>
      <c r="AX88" s="1633"/>
      <c r="AY88" s="1633"/>
      <c r="AZ88" s="1634"/>
      <c r="BA88" s="1635">
        <f>AQ88-BA52+BA70</f>
        <v>0</v>
      </c>
      <c r="BB88" s="1633"/>
      <c r="BC88" s="1633"/>
      <c r="BD88" s="1633"/>
      <c r="BE88" s="1636"/>
      <c r="BF88" s="1632" t="str">
        <f t="shared" si="23"/>
        <v>0</v>
      </c>
      <c r="BG88" s="1633"/>
      <c r="BH88" s="1633"/>
      <c r="BI88" s="1633"/>
      <c r="BJ88" s="1637"/>
    </row>
    <row r="89" spans="1:62" ht="17.25" customHeight="1">
      <c r="A89" s="523"/>
      <c r="B89" s="533"/>
      <c r="C89" s="1664">
        <f>C53</f>
        <v>0</v>
      </c>
      <c r="D89" s="1665"/>
      <c r="E89" s="1666"/>
      <c r="F89" s="1644" t="s">
        <v>370</v>
      </c>
      <c r="G89" s="1645"/>
      <c r="H89" s="1646"/>
      <c r="I89" s="1647"/>
      <c r="J89" s="1647"/>
      <c r="K89" s="1647"/>
      <c r="L89" s="1648"/>
      <c r="M89" s="1613">
        <f t="shared" si="14"/>
        <v>0</v>
      </c>
      <c r="N89" s="1614"/>
      <c r="O89" s="1614"/>
      <c r="P89" s="1614"/>
      <c r="Q89" s="1615"/>
      <c r="R89" s="1628" t="str">
        <f t="shared" si="15"/>
        <v>0</v>
      </c>
      <c r="S89" s="1614"/>
      <c r="T89" s="1614"/>
      <c r="U89" s="1614"/>
      <c r="V89" s="1615"/>
      <c r="W89" s="1629">
        <f t="shared" si="16"/>
        <v>0</v>
      </c>
      <c r="X89" s="1614"/>
      <c r="Y89" s="1614"/>
      <c r="Z89" s="1614"/>
      <c r="AA89" s="1615"/>
      <c r="AB89" s="1628" t="str">
        <f t="shared" si="17"/>
        <v>0</v>
      </c>
      <c r="AC89" s="1614"/>
      <c r="AD89" s="1614"/>
      <c r="AE89" s="1614"/>
      <c r="AF89" s="1630"/>
      <c r="AG89" s="1613">
        <f t="shared" si="18"/>
        <v>0</v>
      </c>
      <c r="AH89" s="1614"/>
      <c r="AI89" s="1614"/>
      <c r="AJ89" s="1614"/>
      <c r="AK89" s="1615"/>
      <c r="AL89" s="1628" t="str">
        <f t="shared" si="19"/>
        <v>0</v>
      </c>
      <c r="AM89" s="1614"/>
      <c r="AN89" s="1614"/>
      <c r="AO89" s="1614"/>
      <c r="AP89" s="1615"/>
      <c r="AQ89" s="1629">
        <f t="shared" ref="AQ89:AQ90" si="24">AG89-AQ53+AQ71</f>
        <v>0</v>
      </c>
      <c r="AR89" s="1614"/>
      <c r="AS89" s="1614"/>
      <c r="AT89" s="1614"/>
      <c r="AU89" s="1615"/>
      <c r="AV89" s="1628" t="str">
        <f t="shared" si="21"/>
        <v>0</v>
      </c>
      <c r="AW89" s="1614"/>
      <c r="AX89" s="1614"/>
      <c r="AY89" s="1614"/>
      <c r="AZ89" s="1630"/>
      <c r="BA89" s="1613">
        <f t="shared" ref="BA89:BA90" si="25">AQ89-BA53+BA71</f>
        <v>0</v>
      </c>
      <c r="BB89" s="1614"/>
      <c r="BC89" s="1614"/>
      <c r="BD89" s="1614"/>
      <c r="BE89" s="1615"/>
      <c r="BF89" s="1628" t="str">
        <f t="shared" si="23"/>
        <v>0</v>
      </c>
      <c r="BG89" s="1614"/>
      <c r="BH89" s="1614"/>
      <c r="BI89" s="1614"/>
      <c r="BJ89" s="1631"/>
    </row>
    <row r="90" spans="1:62" ht="17.25" customHeight="1">
      <c r="A90" s="523"/>
      <c r="B90" s="533"/>
      <c r="C90" s="1664"/>
      <c r="D90" s="1665"/>
      <c r="E90" s="1666"/>
      <c r="F90" s="1672" t="s">
        <v>371</v>
      </c>
      <c r="G90" s="1624"/>
      <c r="H90" s="1673"/>
      <c r="I90" s="1674"/>
      <c r="J90" s="1674"/>
      <c r="K90" s="1674"/>
      <c r="L90" s="1675"/>
      <c r="M90" s="1616">
        <f t="shared" si="14"/>
        <v>0</v>
      </c>
      <c r="N90" s="1617"/>
      <c r="O90" s="1617"/>
      <c r="P90" s="1617"/>
      <c r="Q90" s="1618"/>
      <c r="R90" s="1619" t="str">
        <f t="shared" si="15"/>
        <v>0</v>
      </c>
      <c r="S90" s="1617"/>
      <c r="T90" s="1617"/>
      <c r="U90" s="1617"/>
      <c r="V90" s="1618"/>
      <c r="W90" s="1620">
        <f t="shared" si="16"/>
        <v>0</v>
      </c>
      <c r="X90" s="1617"/>
      <c r="Y90" s="1617"/>
      <c r="Z90" s="1617"/>
      <c r="AA90" s="1618"/>
      <c r="AB90" s="1619" t="str">
        <f t="shared" si="17"/>
        <v>0</v>
      </c>
      <c r="AC90" s="1617"/>
      <c r="AD90" s="1617"/>
      <c r="AE90" s="1617"/>
      <c r="AF90" s="1621"/>
      <c r="AG90" s="1616">
        <f t="shared" si="18"/>
        <v>0</v>
      </c>
      <c r="AH90" s="1617"/>
      <c r="AI90" s="1617"/>
      <c r="AJ90" s="1617"/>
      <c r="AK90" s="1618"/>
      <c r="AL90" s="1619" t="str">
        <f t="shared" si="19"/>
        <v>0</v>
      </c>
      <c r="AM90" s="1617"/>
      <c r="AN90" s="1617"/>
      <c r="AO90" s="1617"/>
      <c r="AP90" s="1618"/>
      <c r="AQ90" s="1620">
        <f t="shared" si="24"/>
        <v>0</v>
      </c>
      <c r="AR90" s="1617"/>
      <c r="AS90" s="1617"/>
      <c r="AT90" s="1617"/>
      <c r="AU90" s="1618"/>
      <c r="AV90" s="1619" t="str">
        <f t="shared" si="21"/>
        <v>0</v>
      </c>
      <c r="AW90" s="1617"/>
      <c r="AX90" s="1617"/>
      <c r="AY90" s="1617"/>
      <c r="AZ90" s="1621"/>
      <c r="BA90" s="1616">
        <f t="shared" si="25"/>
        <v>0</v>
      </c>
      <c r="BB90" s="1617"/>
      <c r="BC90" s="1617"/>
      <c r="BD90" s="1617"/>
      <c r="BE90" s="1618"/>
      <c r="BF90" s="1619" t="str">
        <f t="shared" si="23"/>
        <v>0</v>
      </c>
      <c r="BG90" s="1617"/>
      <c r="BH90" s="1617"/>
      <c r="BI90" s="1617"/>
      <c r="BJ90" s="1622"/>
    </row>
    <row r="91" spans="1:62" ht="17.25" customHeight="1">
      <c r="A91" s="523"/>
      <c r="B91" s="533"/>
      <c r="C91" s="1664">
        <f>C55</f>
        <v>0</v>
      </c>
      <c r="D91" s="1665"/>
      <c r="E91" s="1666"/>
      <c r="F91" s="1667" t="s">
        <v>370</v>
      </c>
      <c r="G91" s="1668"/>
      <c r="H91" s="1669"/>
      <c r="I91" s="1670"/>
      <c r="J91" s="1670"/>
      <c r="K91" s="1670"/>
      <c r="L91" s="1671"/>
      <c r="M91" s="1660">
        <f t="shared" si="14"/>
        <v>0</v>
      </c>
      <c r="N91" s="1650"/>
      <c r="O91" s="1650"/>
      <c r="P91" s="1650"/>
      <c r="Q91" s="1662"/>
      <c r="R91" s="1649" t="str">
        <f t="shared" si="15"/>
        <v>0</v>
      </c>
      <c r="S91" s="1650"/>
      <c r="T91" s="1650"/>
      <c r="U91" s="1650"/>
      <c r="V91" s="1662"/>
      <c r="W91" s="1663">
        <f t="shared" si="16"/>
        <v>0</v>
      </c>
      <c r="X91" s="1650"/>
      <c r="Y91" s="1650"/>
      <c r="Z91" s="1650"/>
      <c r="AA91" s="1661"/>
      <c r="AB91" s="1649" t="str">
        <f t="shared" si="17"/>
        <v>0</v>
      </c>
      <c r="AC91" s="1650"/>
      <c r="AD91" s="1650"/>
      <c r="AE91" s="1650"/>
      <c r="AF91" s="1659"/>
      <c r="AG91" s="1660">
        <f>W91-AG55+AG73</f>
        <v>0</v>
      </c>
      <c r="AH91" s="1650"/>
      <c r="AI91" s="1650"/>
      <c r="AJ91" s="1650"/>
      <c r="AK91" s="1661"/>
      <c r="AL91" s="1649" t="str">
        <f t="shared" si="19"/>
        <v>0</v>
      </c>
      <c r="AM91" s="1650"/>
      <c r="AN91" s="1650"/>
      <c r="AO91" s="1650"/>
      <c r="AP91" s="1662"/>
      <c r="AQ91" s="1663">
        <f>AG91-AQ55+AQ73</f>
        <v>0</v>
      </c>
      <c r="AR91" s="1650"/>
      <c r="AS91" s="1650"/>
      <c r="AT91" s="1650"/>
      <c r="AU91" s="1661"/>
      <c r="AV91" s="1649" t="str">
        <f t="shared" si="21"/>
        <v>0</v>
      </c>
      <c r="AW91" s="1650"/>
      <c r="AX91" s="1650"/>
      <c r="AY91" s="1650"/>
      <c r="AZ91" s="1659"/>
      <c r="BA91" s="1660">
        <f>AQ91-BA55+BA73</f>
        <v>0</v>
      </c>
      <c r="BB91" s="1650"/>
      <c r="BC91" s="1650"/>
      <c r="BD91" s="1650"/>
      <c r="BE91" s="1661"/>
      <c r="BF91" s="1649" t="str">
        <f t="shared" si="23"/>
        <v>0</v>
      </c>
      <c r="BG91" s="1650"/>
      <c r="BH91" s="1650"/>
      <c r="BI91" s="1650"/>
      <c r="BJ91" s="1651"/>
    </row>
    <row r="92" spans="1:62" ht="17.25" customHeight="1">
      <c r="A92" s="523"/>
      <c r="B92" s="533"/>
      <c r="C92" s="1664"/>
      <c r="D92" s="1665"/>
      <c r="E92" s="1666"/>
      <c r="F92" s="1652" t="s">
        <v>371</v>
      </c>
      <c r="G92" s="1653"/>
      <c r="H92" s="1654"/>
      <c r="I92" s="1655"/>
      <c r="J92" s="1655"/>
      <c r="K92" s="1655"/>
      <c r="L92" s="1656"/>
      <c r="M92" s="1635">
        <f t="shared" si="14"/>
        <v>0</v>
      </c>
      <c r="N92" s="1633"/>
      <c r="O92" s="1633"/>
      <c r="P92" s="1633"/>
      <c r="Q92" s="1657"/>
      <c r="R92" s="1632" t="str">
        <f t="shared" si="15"/>
        <v>0</v>
      </c>
      <c r="S92" s="1633"/>
      <c r="T92" s="1633"/>
      <c r="U92" s="1633"/>
      <c r="V92" s="1657"/>
      <c r="W92" s="1658">
        <f t="shared" si="16"/>
        <v>0</v>
      </c>
      <c r="X92" s="1633"/>
      <c r="Y92" s="1633"/>
      <c r="Z92" s="1633"/>
      <c r="AA92" s="1636"/>
      <c r="AB92" s="1632" t="str">
        <f t="shared" si="17"/>
        <v>0</v>
      </c>
      <c r="AC92" s="1633"/>
      <c r="AD92" s="1633"/>
      <c r="AE92" s="1633"/>
      <c r="AF92" s="1634"/>
      <c r="AG92" s="1635">
        <f t="shared" si="18"/>
        <v>0</v>
      </c>
      <c r="AH92" s="1633"/>
      <c r="AI92" s="1633"/>
      <c r="AJ92" s="1633"/>
      <c r="AK92" s="1636"/>
      <c r="AL92" s="1632" t="str">
        <f t="shared" si="19"/>
        <v>0</v>
      </c>
      <c r="AM92" s="1633"/>
      <c r="AN92" s="1633"/>
      <c r="AO92" s="1633"/>
      <c r="AP92" s="1657"/>
      <c r="AQ92" s="1658">
        <f t="shared" ref="AQ92" si="26">AG92-AQ56+AQ74</f>
        <v>0</v>
      </c>
      <c r="AR92" s="1633"/>
      <c r="AS92" s="1633"/>
      <c r="AT92" s="1633"/>
      <c r="AU92" s="1636"/>
      <c r="AV92" s="1632" t="str">
        <f t="shared" si="21"/>
        <v>0</v>
      </c>
      <c r="AW92" s="1633"/>
      <c r="AX92" s="1633"/>
      <c r="AY92" s="1633"/>
      <c r="AZ92" s="1634"/>
      <c r="BA92" s="1635">
        <f t="shared" ref="BA92" si="27">AQ92-BA56+BA74</f>
        <v>0</v>
      </c>
      <c r="BB92" s="1633"/>
      <c r="BC92" s="1633"/>
      <c r="BD92" s="1633"/>
      <c r="BE92" s="1636"/>
      <c r="BF92" s="1632" t="str">
        <f t="shared" si="23"/>
        <v>0</v>
      </c>
      <c r="BG92" s="1633"/>
      <c r="BH92" s="1633"/>
      <c r="BI92" s="1633"/>
      <c r="BJ92" s="1637"/>
    </row>
    <row r="93" spans="1:62" ht="17.25" customHeight="1">
      <c r="A93" s="523"/>
      <c r="B93" s="533"/>
      <c r="C93" s="1664">
        <f>C57</f>
        <v>0</v>
      </c>
      <c r="D93" s="1665"/>
      <c r="E93" s="1666"/>
      <c r="F93" s="1644" t="s">
        <v>370</v>
      </c>
      <c r="G93" s="1645"/>
      <c r="H93" s="1646"/>
      <c r="I93" s="1647"/>
      <c r="J93" s="1647"/>
      <c r="K93" s="1647"/>
      <c r="L93" s="1648"/>
      <c r="M93" s="1613">
        <f t="shared" si="14"/>
        <v>0</v>
      </c>
      <c r="N93" s="1614"/>
      <c r="O93" s="1614"/>
      <c r="P93" s="1614"/>
      <c r="Q93" s="1615"/>
      <c r="R93" s="1628" t="str">
        <f t="shared" si="15"/>
        <v>0</v>
      </c>
      <c r="S93" s="1614"/>
      <c r="T93" s="1614"/>
      <c r="U93" s="1614"/>
      <c r="V93" s="1615"/>
      <c r="W93" s="1629">
        <f>M93-W57+W75</f>
        <v>0</v>
      </c>
      <c r="X93" s="1614"/>
      <c r="Y93" s="1614"/>
      <c r="Z93" s="1614"/>
      <c r="AA93" s="1615"/>
      <c r="AB93" s="1628" t="str">
        <f t="shared" si="17"/>
        <v>0</v>
      </c>
      <c r="AC93" s="1614"/>
      <c r="AD93" s="1614"/>
      <c r="AE93" s="1614"/>
      <c r="AF93" s="1630"/>
      <c r="AG93" s="1613">
        <f>W93-AG57+AG75</f>
        <v>0</v>
      </c>
      <c r="AH93" s="1614"/>
      <c r="AI93" s="1614"/>
      <c r="AJ93" s="1614"/>
      <c r="AK93" s="1615"/>
      <c r="AL93" s="1628" t="str">
        <f t="shared" si="19"/>
        <v>0</v>
      </c>
      <c r="AM93" s="1614"/>
      <c r="AN93" s="1614"/>
      <c r="AO93" s="1614"/>
      <c r="AP93" s="1615"/>
      <c r="AQ93" s="1629">
        <f>AG93-AQ57+AQ75</f>
        <v>0</v>
      </c>
      <c r="AR93" s="1614"/>
      <c r="AS93" s="1614"/>
      <c r="AT93" s="1614"/>
      <c r="AU93" s="1615"/>
      <c r="AV93" s="1628" t="str">
        <f t="shared" si="21"/>
        <v>0</v>
      </c>
      <c r="AW93" s="1614"/>
      <c r="AX93" s="1614"/>
      <c r="AY93" s="1614"/>
      <c r="AZ93" s="1630"/>
      <c r="BA93" s="1613">
        <f>AQ93-BA57+BA75</f>
        <v>0</v>
      </c>
      <c r="BB93" s="1614"/>
      <c r="BC93" s="1614"/>
      <c r="BD93" s="1614"/>
      <c r="BE93" s="1615"/>
      <c r="BF93" s="1628" t="str">
        <f t="shared" si="23"/>
        <v>0</v>
      </c>
      <c r="BG93" s="1614"/>
      <c r="BH93" s="1614"/>
      <c r="BI93" s="1614"/>
      <c r="BJ93" s="1631"/>
    </row>
    <row r="94" spans="1:62" ht="17.25" customHeight="1">
      <c r="A94" s="523"/>
      <c r="B94" s="533"/>
      <c r="C94" s="1664"/>
      <c r="D94" s="1665"/>
      <c r="E94" s="1666"/>
      <c r="F94" s="1672" t="s">
        <v>371</v>
      </c>
      <c r="G94" s="1624"/>
      <c r="H94" s="1673"/>
      <c r="I94" s="1674"/>
      <c r="J94" s="1674"/>
      <c r="K94" s="1674"/>
      <c r="L94" s="1675"/>
      <c r="M94" s="1616">
        <f t="shared" si="14"/>
        <v>0</v>
      </c>
      <c r="N94" s="1617"/>
      <c r="O94" s="1617"/>
      <c r="P94" s="1617"/>
      <c r="Q94" s="1618"/>
      <c r="R94" s="1619" t="str">
        <f t="shared" si="15"/>
        <v>0</v>
      </c>
      <c r="S94" s="1617"/>
      <c r="T94" s="1617"/>
      <c r="U94" s="1617"/>
      <c r="V94" s="1618"/>
      <c r="W94" s="1620">
        <f t="shared" si="16"/>
        <v>0</v>
      </c>
      <c r="X94" s="1617"/>
      <c r="Y94" s="1617"/>
      <c r="Z94" s="1617"/>
      <c r="AA94" s="1618"/>
      <c r="AB94" s="1619" t="str">
        <f t="shared" si="17"/>
        <v>0</v>
      </c>
      <c r="AC94" s="1617"/>
      <c r="AD94" s="1617"/>
      <c r="AE94" s="1617"/>
      <c r="AF94" s="1621"/>
      <c r="AG94" s="1616">
        <f t="shared" ref="AG94:AG98" si="28">W94-AG58+AG76</f>
        <v>0</v>
      </c>
      <c r="AH94" s="1617"/>
      <c r="AI94" s="1617"/>
      <c r="AJ94" s="1617"/>
      <c r="AK94" s="1618"/>
      <c r="AL94" s="1619" t="str">
        <f t="shared" si="19"/>
        <v>0</v>
      </c>
      <c r="AM94" s="1617"/>
      <c r="AN94" s="1617"/>
      <c r="AO94" s="1617"/>
      <c r="AP94" s="1618"/>
      <c r="AQ94" s="1620">
        <f t="shared" ref="AQ94:AQ98" si="29">AG94-AQ58+AQ76</f>
        <v>0</v>
      </c>
      <c r="AR94" s="1617"/>
      <c r="AS94" s="1617"/>
      <c r="AT94" s="1617"/>
      <c r="AU94" s="1618"/>
      <c r="AV94" s="1619" t="str">
        <f t="shared" si="21"/>
        <v>0</v>
      </c>
      <c r="AW94" s="1617"/>
      <c r="AX94" s="1617"/>
      <c r="AY94" s="1617"/>
      <c r="AZ94" s="1621"/>
      <c r="BA94" s="1616">
        <f t="shared" ref="BA94:BA98" si="30">AQ94-BA58+BA76</f>
        <v>0</v>
      </c>
      <c r="BB94" s="1617"/>
      <c r="BC94" s="1617"/>
      <c r="BD94" s="1617"/>
      <c r="BE94" s="1618"/>
      <c r="BF94" s="1619" t="str">
        <f t="shared" si="23"/>
        <v>0</v>
      </c>
      <c r="BG94" s="1617"/>
      <c r="BH94" s="1617"/>
      <c r="BI94" s="1617"/>
      <c r="BJ94" s="1622"/>
    </row>
    <row r="95" spans="1:62" ht="17.25" customHeight="1">
      <c r="A95" s="523"/>
      <c r="B95" s="533"/>
      <c r="C95" s="1664">
        <f>C59</f>
        <v>0</v>
      </c>
      <c r="D95" s="1665"/>
      <c r="E95" s="1666"/>
      <c r="F95" s="1667" t="s">
        <v>370</v>
      </c>
      <c r="G95" s="1668"/>
      <c r="H95" s="1669"/>
      <c r="I95" s="1670"/>
      <c r="J95" s="1670"/>
      <c r="K95" s="1670"/>
      <c r="L95" s="1671"/>
      <c r="M95" s="1660">
        <f t="shared" si="14"/>
        <v>0</v>
      </c>
      <c r="N95" s="1650"/>
      <c r="O95" s="1650"/>
      <c r="P95" s="1650"/>
      <c r="Q95" s="1662"/>
      <c r="R95" s="1649" t="str">
        <f t="shared" si="15"/>
        <v>0</v>
      </c>
      <c r="S95" s="1650"/>
      <c r="T95" s="1650"/>
      <c r="U95" s="1650"/>
      <c r="V95" s="1662"/>
      <c r="W95" s="1663">
        <f t="shared" si="16"/>
        <v>0</v>
      </c>
      <c r="X95" s="1650"/>
      <c r="Y95" s="1650"/>
      <c r="Z95" s="1650"/>
      <c r="AA95" s="1661"/>
      <c r="AB95" s="1649" t="str">
        <f t="shared" si="17"/>
        <v>0</v>
      </c>
      <c r="AC95" s="1650"/>
      <c r="AD95" s="1650"/>
      <c r="AE95" s="1650"/>
      <c r="AF95" s="1659"/>
      <c r="AG95" s="1660">
        <f t="shared" si="28"/>
        <v>0</v>
      </c>
      <c r="AH95" s="1650"/>
      <c r="AI95" s="1650"/>
      <c r="AJ95" s="1650"/>
      <c r="AK95" s="1661"/>
      <c r="AL95" s="1649" t="str">
        <f t="shared" si="19"/>
        <v>0</v>
      </c>
      <c r="AM95" s="1650"/>
      <c r="AN95" s="1650"/>
      <c r="AO95" s="1650"/>
      <c r="AP95" s="1662"/>
      <c r="AQ95" s="1663">
        <f t="shared" si="29"/>
        <v>0</v>
      </c>
      <c r="AR95" s="1650"/>
      <c r="AS95" s="1650"/>
      <c r="AT95" s="1650"/>
      <c r="AU95" s="1661"/>
      <c r="AV95" s="1649" t="str">
        <f t="shared" si="21"/>
        <v>0</v>
      </c>
      <c r="AW95" s="1650"/>
      <c r="AX95" s="1650"/>
      <c r="AY95" s="1650"/>
      <c r="AZ95" s="1659"/>
      <c r="BA95" s="1660">
        <f t="shared" si="30"/>
        <v>0</v>
      </c>
      <c r="BB95" s="1650"/>
      <c r="BC95" s="1650"/>
      <c r="BD95" s="1650"/>
      <c r="BE95" s="1661"/>
      <c r="BF95" s="1649" t="str">
        <f t="shared" si="23"/>
        <v>0</v>
      </c>
      <c r="BG95" s="1650"/>
      <c r="BH95" s="1650"/>
      <c r="BI95" s="1650"/>
      <c r="BJ95" s="1651"/>
    </row>
    <row r="96" spans="1:62" ht="17.25" customHeight="1">
      <c r="A96" s="523"/>
      <c r="B96" s="533"/>
      <c r="C96" s="1664"/>
      <c r="D96" s="1665"/>
      <c r="E96" s="1666"/>
      <c r="F96" s="1652" t="s">
        <v>371</v>
      </c>
      <c r="G96" s="1653"/>
      <c r="H96" s="1654"/>
      <c r="I96" s="1655"/>
      <c r="J96" s="1655"/>
      <c r="K96" s="1655"/>
      <c r="L96" s="1656"/>
      <c r="M96" s="1635">
        <f t="shared" si="14"/>
        <v>0</v>
      </c>
      <c r="N96" s="1633"/>
      <c r="O96" s="1633"/>
      <c r="P96" s="1633"/>
      <c r="Q96" s="1657"/>
      <c r="R96" s="1632" t="str">
        <f t="shared" si="15"/>
        <v>0</v>
      </c>
      <c r="S96" s="1633"/>
      <c r="T96" s="1633"/>
      <c r="U96" s="1633"/>
      <c r="V96" s="1657"/>
      <c r="W96" s="1658">
        <f t="shared" si="16"/>
        <v>0</v>
      </c>
      <c r="X96" s="1633"/>
      <c r="Y96" s="1633"/>
      <c r="Z96" s="1633"/>
      <c r="AA96" s="1636"/>
      <c r="AB96" s="1632" t="str">
        <f t="shared" si="17"/>
        <v>0</v>
      </c>
      <c r="AC96" s="1633"/>
      <c r="AD96" s="1633"/>
      <c r="AE96" s="1633"/>
      <c r="AF96" s="1634"/>
      <c r="AG96" s="1635">
        <f t="shared" si="28"/>
        <v>0</v>
      </c>
      <c r="AH96" s="1633"/>
      <c r="AI96" s="1633"/>
      <c r="AJ96" s="1633"/>
      <c r="AK96" s="1636"/>
      <c r="AL96" s="1632" t="str">
        <f t="shared" si="19"/>
        <v>0</v>
      </c>
      <c r="AM96" s="1633"/>
      <c r="AN96" s="1633"/>
      <c r="AO96" s="1633"/>
      <c r="AP96" s="1657"/>
      <c r="AQ96" s="1658">
        <f t="shared" si="29"/>
        <v>0</v>
      </c>
      <c r="AR96" s="1633"/>
      <c r="AS96" s="1633"/>
      <c r="AT96" s="1633"/>
      <c r="AU96" s="1636"/>
      <c r="AV96" s="1632" t="str">
        <f t="shared" si="21"/>
        <v>0</v>
      </c>
      <c r="AW96" s="1633"/>
      <c r="AX96" s="1633"/>
      <c r="AY96" s="1633"/>
      <c r="AZ96" s="1634"/>
      <c r="BA96" s="1635">
        <f t="shared" si="30"/>
        <v>0</v>
      </c>
      <c r="BB96" s="1633"/>
      <c r="BC96" s="1633"/>
      <c r="BD96" s="1633"/>
      <c r="BE96" s="1636"/>
      <c r="BF96" s="1632" t="str">
        <f t="shared" si="23"/>
        <v>0</v>
      </c>
      <c r="BG96" s="1633"/>
      <c r="BH96" s="1633"/>
      <c r="BI96" s="1633"/>
      <c r="BJ96" s="1637"/>
    </row>
    <row r="97" spans="1:62" ht="17.25" customHeight="1">
      <c r="A97" s="523"/>
      <c r="B97" s="533"/>
      <c r="C97" s="1638" t="s">
        <v>373</v>
      </c>
      <c r="D97" s="1639"/>
      <c r="E97" s="1640"/>
      <c r="F97" s="1644" t="s">
        <v>370</v>
      </c>
      <c r="G97" s="1645"/>
      <c r="H97" s="1646"/>
      <c r="I97" s="1647"/>
      <c r="J97" s="1647"/>
      <c r="K97" s="1647"/>
      <c r="L97" s="1648"/>
      <c r="M97" s="1613">
        <f t="shared" si="14"/>
        <v>0</v>
      </c>
      <c r="N97" s="1614"/>
      <c r="O97" s="1614"/>
      <c r="P97" s="1614"/>
      <c r="Q97" s="1615"/>
      <c r="R97" s="1628" t="str">
        <f t="shared" si="15"/>
        <v>0</v>
      </c>
      <c r="S97" s="1614"/>
      <c r="T97" s="1614"/>
      <c r="U97" s="1614"/>
      <c r="V97" s="1615"/>
      <c r="W97" s="1629">
        <f t="shared" si="16"/>
        <v>0</v>
      </c>
      <c r="X97" s="1614"/>
      <c r="Y97" s="1614"/>
      <c r="Z97" s="1614"/>
      <c r="AA97" s="1615"/>
      <c r="AB97" s="1628" t="str">
        <f t="shared" si="17"/>
        <v>0</v>
      </c>
      <c r="AC97" s="1614"/>
      <c r="AD97" s="1614"/>
      <c r="AE97" s="1614"/>
      <c r="AF97" s="1630"/>
      <c r="AG97" s="1613">
        <f t="shared" si="28"/>
        <v>0</v>
      </c>
      <c r="AH97" s="1614"/>
      <c r="AI97" s="1614"/>
      <c r="AJ97" s="1614"/>
      <c r="AK97" s="1615"/>
      <c r="AL97" s="1628" t="str">
        <f t="shared" si="19"/>
        <v>0</v>
      </c>
      <c r="AM97" s="1614"/>
      <c r="AN97" s="1614"/>
      <c r="AO97" s="1614"/>
      <c r="AP97" s="1615"/>
      <c r="AQ97" s="1629">
        <f t="shared" si="29"/>
        <v>0</v>
      </c>
      <c r="AR97" s="1614"/>
      <c r="AS97" s="1614"/>
      <c r="AT97" s="1614"/>
      <c r="AU97" s="1615"/>
      <c r="AV97" s="1628" t="str">
        <f t="shared" si="21"/>
        <v>0</v>
      </c>
      <c r="AW97" s="1614"/>
      <c r="AX97" s="1614"/>
      <c r="AY97" s="1614"/>
      <c r="AZ97" s="1630"/>
      <c r="BA97" s="1613">
        <f t="shared" si="30"/>
        <v>0</v>
      </c>
      <c r="BB97" s="1614"/>
      <c r="BC97" s="1614"/>
      <c r="BD97" s="1614"/>
      <c r="BE97" s="1615"/>
      <c r="BF97" s="1628" t="str">
        <f t="shared" si="23"/>
        <v>0</v>
      </c>
      <c r="BG97" s="1614"/>
      <c r="BH97" s="1614"/>
      <c r="BI97" s="1614"/>
      <c r="BJ97" s="1631"/>
    </row>
    <row r="98" spans="1:62" ht="17.25" customHeight="1" thickBot="1">
      <c r="A98" s="523"/>
      <c r="B98" s="533"/>
      <c r="C98" s="1641"/>
      <c r="D98" s="1642"/>
      <c r="E98" s="1643"/>
      <c r="F98" s="1623" t="s">
        <v>371</v>
      </c>
      <c r="G98" s="1624"/>
      <c r="H98" s="1625"/>
      <c r="I98" s="1626"/>
      <c r="J98" s="1626"/>
      <c r="K98" s="1626"/>
      <c r="L98" s="1627"/>
      <c r="M98" s="1616">
        <f t="shared" si="14"/>
        <v>0</v>
      </c>
      <c r="N98" s="1617"/>
      <c r="O98" s="1617"/>
      <c r="P98" s="1617"/>
      <c r="Q98" s="1618"/>
      <c r="R98" s="1619" t="str">
        <f t="shared" si="15"/>
        <v>0</v>
      </c>
      <c r="S98" s="1617"/>
      <c r="T98" s="1617"/>
      <c r="U98" s="1617"/>
      <c r="V98" s="1618"/>
      <c r="W98" s="1620">
        <f t="shared" si="16"/>
        <v>0</v>
      </c>
      <c r="X98" s="1617"/>
      <c r="Y98" s="1617"/>
      <c r="Z98" s="1617"/>
      <c r="AA98" s="1618"/>
      <c r="AB98" s="1619" t="str">
        <f t="shared" si="17"/>
        <v>0</v>
      </c>
      <c r="AC98" s="1617"/>
      <c r="AD98" s="1617"/>
      <c r="AE98" s="1617"/>
      <c r="AF98" s="1621"/>
      <c r="AG98" s="1616">
        <f t="shared" si="28"/>
        <v>0</v>
      </c>
      <c r="AH98" s="1617"/>
      <c r="AI98" s="1617"/>
      <c r="AJ98" s="1617"/>
      <c r="AK98" s="1618"/>
      <c r="AL98" s="1619" t="str">
        <f t="shared" si="19"/>
        <v>0</v>
      </c>
      <c r="AM98" s="1617"/>
      <c r="AN98" s="1617"/>
      <c r="AO98" s="1617"/>
      <c r="AP98" s="1618"/>
      <c r="AQ98" s="1620">
        <f t="shared" si="29"/>
        <v>0</v>
      </c>
      <c r="AR98" s="1617"/>
      <c r="AS98" s="1617"/>
      <c r="AT98" s="1617"/>
      <c r="AU98" s="1618"/>
      <c r="AV98" s="1619" t="str">
        <f t="shared" si="21"/>
        <v>0</v>
      </c>
      <c r="AW98" s="1617"/>
      <c r="AX98" s="1617"/>
      <c r="AY98" s="1617"/>
      <c r="AZ98" s="1621"/>
      <c r="BA98" s="1616">
        <f t="shared" si="30"/>
        <v>0</v>
      </c>
      <c r="BB98" s="1617"/>
      <c r="BC98" s="1617"/>
      <c r="BD98" s="1617"/>
      <c r="BE98" s="1618"/>
      <c r="BF98" s="1619" t="str">
        <f t="shared" si="23"/>
        <v>0</v>
      </c>
      <c r="BG98" s="1617"/>
      <c r="BH98" s="1617"/>
      <c r="BI98" s="1617"/>
      <c r="BJ98" s="1622"/>
    </row>
    <row r="99" spans="1:62" ht="17.25" customHeight="1" thickTop="1">
      <c r="A99" s="523"/>
      <c r="B99" s="533"/>
      <c r="C99" s="1602" t="s">
        <v>392</v>
      </c>
      <c r="D99" s="1603"/>
      <c r="E99" s="1604"/>
      <c r="F99" s="1611" t="s">
        <v>393</v>
      </c>
      <c r="G99" s="1612"/>
      <c r="H99" s="1613">
        <f>H85+H87+H89+H91+H93+H95+H97</f>
        <v>0</v>
      </c>
      <c r="I99" s="1614"/>
      <c r="J99" s="1614"/>
      <c r="K99" s="1614"/>
      <c r="L99" s="1615"/>
      <c r="M99" s="1600">
        <f>M85+M87+M89+M91+M93+M95+M97</f>
        <v>0</v>
      </c>
      <c r="N99" s="1590"/>
      <c r="O99" s="1590"/>
      <c r="P99" s="1590"/>
      <c r="Q99" s="1601"/>
      <c r="R99" s="1599">
        <f>R85+R87+R89+R91+R93+R95+R97</f>
        <v>0</v>
      </c>
      <c r="S99" s="1590"/>
      <c r="T99" s="1590"/>
      <c r="U99" s="1590"/>
      <c r="V99" s="1598"/>
      <c r="W99" s="1600">
        <f>W85+W87+W89+W91+W93+W95+W97</f>
        <v>0</v>
      </c>
      <c r="X99" s="1590"/>
      <c r="Y99" s="1590"/>
      <c r="Z99" s="1590"/>
      <c r="AA99" s="1601"/>
      <c r="AB99" s="1589">
        <f>AB85+AB87+AB89+AB91+AB93+AB95+AB97</f>
        <v>0</v>
      </c>
      <c r="AC99" s="1590"/>
      <c r="AD99" s="1590"/>
      <c r="AE99" s="1590"/>
      <c r="AF99" s="1597"/>
      <c r="AG99" s="1589">
        <f>AG85+AG87+AG89+AG91+AG93+AG95+AG97</f>
        <v>0</v>
      </c>
      <c r="AH99" s="1590"/>
      <c r="AI99" s="1590"/>
      <c r="AJ99" s="1590"/>
      <c r="AK99" s="1598"/>
      <c r="AL99" s="1599">
        <f>AL85+AL87+AL89+AL91+AL93+AL95+AL97</f>
        <v>0</v>
      </c>
      <c r="AM99" s="1590"/>
      <c r="AN99" s="1590"/>
      <c r="AO99" s="1590"/>
      <c r="AP99" s="1598"/>
      <c r="AQ99" s="1600">
        <f>AQ85+AQ87+AQ89+AQ91+AQ93+AQ95+AQ97</f>
        <v>0</v>
      </c>
      <c r="AR99" s="1590"/>
      <c r="AS99" s="1590"/>
      <c r="AT99" s="1590"/>
      <c r="AU99" s="1601"/>
      <c r="AV99" s="1589">
        <f>AV85+AV87+AV89+AV91+AV93+AV95+AV97</f>
        <v>0</v>
      </c>
      <c r="AW99" s="1590"/>
      <c r="AX99" s="1590"/>
      <c r="AY99" s="1590"/>
      <c r="AZ99" s="1597"/>
      <c r="BA99" s="1589">
        <f>BA85+BA87+BA89+BA91+BA93+BA95+BA97</f>
        <v>0</v>
      </c>
      <c r="BB99" s="1590"/>
      <c r="BC99" s="1590"/>
      <c r="BD99" s="1590"/>
      <c r="BE99" s="1601"/>
      <c r="BF99" s="1589">
        <f>BF85+BF87+BF89+BF91+BF93+BF95+BF97</f>
        <v>0</v>
      </c>
      <c r="BG99" s="1590"/>
      <c r="BH99" s="1590"/>
      <c r="BI99" s="1590"/>
      <c r="BJ99" s="1591"/>
    </row>
    <row r="100" spans="1:62" ht="17.25" customHeight="1">
      <c r="A100" s="523"/>
      <c r="B100" s="533"/>
      <c r="C100" s="1605"/>
      <c r="D100" s="1606"/>
      <c r="E100" s="1607"/>
      <c r="F100" s="1592" t="s">
        <v>394</v>
      </c>
      <c r="G100" s="1593"/>
      <c r="H100" s="1582">
        <f>H86+H88+H90+H92+H94+H96+H98</f>
        <v>0</v>
      </c>
      <c r="I100" s="1583"/>
      <c r="J100" s="1583"/>
      <c r="K100" s="1583"/>
      <c r="L100" s="1594"/>
      <c r="M100" s="1595">
        <f>M86+M88+M90+M92+M94+M96+M98</f>
        <v>0</v>
      </c>
      <c r="N100" s="1583"/>
      <c r="O100" s="1583"/>
      <c r="P100" s="1583"/>
      <c r="Q100" s="1585"/>
      <c r="R100" s="1596">
        <f>R86+R88+R90+R92+R94+R96+R98</f>
        <v>0</v>
      </c>
      <c r="S100" s="1583"/>
      <c r="T100" s="1583"/>
      <c r="U100" s="1583"/>
      <c r="V100" s="1594"/>
      <c r="W100" s="1595">
        <f>W86+W88+W90+W92+W94+W96+W98</f>
        <v>0</v>
      </c>
      <c r="X100" s="1583"/>
      <c r="Y100" s="1583"/>
      <c r="Z100" s="1583"/>
      <c r="AA100" s="1585"/>
      <c r="AB100" s="1582">
        <f>AB86+AB88+AB90+AB92+AB94+AB96+AB98</f>
        <v>0</v>
      </c>
      <c r="AC100" s="1583"/>
      <c r="AD100" s="1583"/>
      <c r="AE100" s="1583"/>
      <c r="AF100" s="1584"/>
      <c r="AG100" s="1582">
        <f>AG86+AG88+AG90+AG92+AG94+AG96+AG98</f>
        <v>0</v>
      </c>
      <c r="AH100" s="1583"/>
      <c r="AI100" s="1583"/>
      <c r="AJ100" s="1583"/>
      <c r="AK100" s="1594"/>
      <c r="AL100" s="1596">
        <f>AL86+AL88+AL90+AL92+AL94+AL96+AL98</f>
        <v>0</v>
      </c>
      <c r="AM100" s="1583"/>
      <c r="AN100" s="1583"/>
      <c r="AO100" s="1583"/>
      <c r="AP100" s="1594"/>
      <c r="AQ100" s="1595">
        <f>AQ86+AQ88+AQ90+AQ92+AQ94+AQ96+AQ98</f>
        <v>0</v>
      </c>
      <c r="AR100" s="1583"/>
      <c r="AS100" s="1583"/>
      <c r="AT100" s="1583"/>
      <c r="AU100" s="1585"/>
      <c r="AV100" s="1582">
        <f>AV86+AV88+AV90+AV92+AV94+AV96+AV98</f>
        <v>0</v>
      </c>
      <c r="AW100" s="1583"/>
      <c r="AX100" s="1583"/>
      <c r="AY100" s="1583"/>
      <c r="AZ100" s="1584"/>
      <c r="BA100" s="1582">
        <f>BA86+BA88+BA90+BA92+BA94+BA96+BA98</f>
        <v>0</v>
      </c>
      <c r="BB100" s="1583"/>
      <c r="BC100" s="1583"/>
      <c r="BD100" s="1583"/>
      <c r="BE100" s="1585"/>
      <c r="BF100" s="1582">
        <f>BF86+BF88+BF90+BF92+BF94+BF96+BF98</f>
        <v>0</v>
      </c>
      <c r="BG100" s="1583"/>
      <c r="BH100" s="1583"/>
      <c r="BI100" s="1583"/>
      <c r="BJ100" s="1586"/>
    </row>
    <row r="101" spans="1:62" ht="17.25" customHeight="1" thickBot="1">
      <c r="A101" s="523"/>
      <c r="B101" s="535"/>
      <c r="C101" s="1608"/>
      <c r="D101" s="1609"/>
      <c r="E101" s="1610"/>
      <c r="F101" s="1587" t="s">
        <v>392</v>
      </c>
      <c r="G101" s="1588"/>
      <c r="H101" s="1579">
        <f>SUM(H99:L100)</f>
        <v>0</v>
      </c>
      <c r="I101" s="1575"/>
      <c r="J101" s="1575"/>
      <c r="K101" s="1575"/>
      <c r="L101" s="1576"/>
      <c r="M101" s="1577">
        <f>SUM(M99:Q100)</f>
        <v>0</v>
      </c>
      <c r="N101" s="1575"/>
      <c r="O101" s="1575"/>
      <c r="P101" s="1575"/>
      <c r="Q101" s="1578"/>
      <c r="R101" s="1574">
        <f>SUM(R99:V100)</f>
        <v>0</v>
      </c>
      <c r="S101" s="1575"/>
      <c r="T101" s="1575"/>
      <c r="U101" s="1575"/>
      <c r="V101" s="1576"/>
      <c r="W101" s="1577">
        <f>SUM(W99:AA100)</f>
        <v>0</v>
      </c>
      <c r="X101" s="1575"/>
      <c r="Y101" s="1575"/>
      <c r="Z101" s="1575"/>
      <c r="AA101" s="1578"/>
      <c r="AB101" s="1579">
        <f>SUM(AB99:AF100)</f>
        <v>0</v>
      </c>
      <c r="AC101" s="1575"/>
      <c r="AD101" s="1575"/>
      <c r="AE101" s="1575"/>
      <c r="AF101" s="1580"/>
      <c r="AG101" s="1579">
        <f>SUM(AG99:AK100)</f>
        <v>0</v>
      </c>
      <c r="AH101" s="1575"/>
      <c r="AI101" s="1575"/>
      <c r="AJ101" s="1575"/>
      <c r="AK101" s="1576"/>
      <c r="AL101" s="1574">
        <f>SUM(AL99:AP100)</f>
        <v>0</v>
      </c>
      <c r="AM101" s="1575"/>
      <c r="AN101" s="1575"/>
      <c r="AO101" s="1575"/>
      <c r="AP101" s="1576"/>
      <c r="AQ101" s="1577">
        <f>SUM(AQ99:AU100)</f>
        <v>0</v>
      </c>
      <c r="AR101" s="1575"/>
      <c r="AS101" s="1575"/>
      <c r="AT101" s="1575"/>
      <c r="AU101" s="1578"/>
      <c r="AV101" s="1579">
        <f>SUM(AV99:AZ100)</f>
        <v>0</v>
      </c>
      <c r="AW101" s="1575"/>
      <c r="AX101" s="1575"/>
      <c r="AY101" s="1575"/>
      <c r="AZ101" s="1580"/>
      <c r="BA101" s="1579">
        <f>SUM(BA99:BE100)</f>
        <v>0</v>
      </c>
      <c r="BB101" s="1575"/>
      <c r="BC101" s="1575"/>
      <c r="BD101" s="1575"/>
      <c r="BE101" s="1578"/>
      <c r="BF101" s="1579">
        <f>SUM(BF99:BJ100)</f>
        <v>0</v>
      </c>
      <c r="BG101" s="1575"/>
      <c r="BH101" s="1575"/>
      <c r="BI101" s="1575"/>
      <c r="BJ101" s="1581"/>
    </row>
    <row r="102" spans="1:62" ht="19.5" customHeight="1"/>
    <row r="103" spans="1:62" ht="19.5" customHeight="1"/>
    <row r="104" spans="1:62" ht="19.5" customHeight="1"/>
    <row r="105" spans="1:62" ht="19.5" customHeight="1"/>
    <row r="106" spans="1:62" ht="19.5" customHeight="1"/>
    <row r="107" spans="1:62" ht="19.5" customHeight="1"/>
    <row r="108" spans="1:62" ht="19.5" customHeight="1"/>
    <row r="109" spans="1:62" ht="19.5" customHeight="1"/>
    <row r="110" spans="1:62" ht="19.5" customHeight="1"/>
    <row r="111" spans="1:62" ht="19.5" customHeight="1"/>
    <row r="112" spans="1:62" ht="19.5" customHeight="1"/>
    <row r="113" ht="19.5" customHeight="1"/>
    <row r="114" ht="19.5" customHeight="1"/>
    <row r="115" ht="19.5" customHeight="1"/>
    <row r="116" ht="19.5" customHeight="1"/>
    <row r="117" ht="19.5" customHeight="1"/>
    <row r="118" ht="19.5" customHeight="1"/>
    <row r="119" ht="19.5" customHeight="1"/>
    <row r="120" ht="19.5" customHeight="1"/>
    <row r="121" ht="19.5" customHeight="1"/>
    <row r="122" ht="19.5" customHeight="1"/>
    <row r="123" ht="19.5" customHeight="1"/>
    <row r="124" ht="19.5" customHeight="1"/>
    <row r="125" ht="19.5" customHeight="1"/>
    <row r="126" ht="19.5" customHeight="1"/>
    <row r="127" ht="19.5" customHeight="1"/>
    <row r="128" ht="19.5" customHeight="1"/>
    <row r="129" ht="19.5" customHeight="1"/>
    <row r="130" ht="19.5" customHeight="1"/>
    <row r="131" ht="19.5" customHeight="1"/>
    <row r="132" ht="19.5" customHeight="1"/>
    <row r="133" ht="19.5" customHeight="1"/>
    <row r="134" ht="19.5" customHeight="1"/>
    <row r="135" ht="19.5" customHeight="1"/>
    <row r="136" ht="19.5" customHeight="1"/>
    <row r="137" ht="19.5" customHeight="1"/>
  </sheetData>
  <sheetProtection sheet="1" objects="1" scenarios="1" formatCells="0" formatColumns="0" formatRows="0"/>
  <mergeCells count="1128">
    <mergeCell ref="BF1:BG1"/>
    <mergeCell ref="BH1:BI1"/>
    <mergeCell ref="B2:E4"/>
    <mergeCell ref="F2:G4"/>
    <mergeCell ref="H2:L2"/>
    <mergeCell ref="N2:O2"/>
    <mergeCell ref="X2:Y2"/>
    <mergeCell ref="AH2:AI2"/>
    <mergeCell ref="AR2:AS2"/>
    <mergeCell ref="BB2:BC2"/>
    <mergeCell ref="BA4:BD4"/>
    <mergeCell ref="BE4:BH4"/>
    <mergeCell ref="BI4:BJ4"/>
    <mergeCell ref="B5:E7"/>
    <mergeCell ref="F5:G5"/>
    <mergeCell ref="H5:J5"/>
    <mergeCell ref="K5:L7"/>
    <mergeCell ref="M5:P5"/>
    <mergeCell ref="Q5:T5"/>
    <mergeCell ref="U5:V7"/>
    <mergeCell ref="BA3:BJ3"/>
    <mergeCell ref="M4:P4"/>
    <mergeCell ref="Q4:T4"/>
    <mergeCell ref="U4:V4"/>
    <mergeCell ref="W4:Z4"/>
    <mergeCell ref="AA4:AD4"/>
    <mergeCell ref="AE4:AF4"/>
    <mergeCell ref="AG4:AJ4"/>
    <mergeCell ref="AK4:AN4"/>
    <mergeCell ref="AO4:AP4"/>
    <mergeCell ref="H3:J4"/>
    <mergeCell ref="K3:L4"/>
    <mergeCell ref="M3:V3"/>
    <mergeCell ref="X3:AF3"/>
    <mergeCell ref="AG3:AP3"/>
    <mergeCell ref="AQ3:AZ3"/>
    <mergeCell ref="AQ4:AT4"/>
    <mergeCell ref="AU4:AX4"/>
    <mergeCell ref="AY4:AZ4"/>
    <mergeCell ref="F6:G6"/>
    <mergeCell ref="H6:J6"/>
    <mergeCell ref="M6:P6"/>
    <mergeCell ref="Q6:T6"/>
    <mergeCell ref="W6:Z6"/>
    <mergeCell ref="AA6:AD6"/>
    <mergeCell ref="AQ5:AT5"/>
    <mergeCell ref="AU5:AX5"/>
    <mergeCell ref="AY5:AZ7"/>
    <mergeCell ref="BA5:BD5"/>
    <mergeCell ref="BE5:BH5"/>
    <mergeCell ref="BI5:BJ7"/>
    <mergeCell ref="AQ6:AT6"/>
    <mergeCell ref="AU6:AX6"/>
    <mergeCell ref="BA6:BD6"/>
    <mergeCell ref="BE6:BH6"/>
    <mergeCell ref="W5:Z5"/>
    <mergeCell ref="AA5:AD5"/>
    <mergeCell ref="AE5:AF7"/>
    <mergeCell ref="AG5:AJ5"/>
    <mergeCell ref="AK5:AN5"/>
    <mergeCell ref="AO5:AP7"/>
    <mergeCell ref="AG6:AJ6"/>
    <mergeCell ref="AK6:AN6"/>
    <mergeCell ref="AG7:AJ7"/>
    <mergeCell ref="AK7:AN7"/>
    <mergeCell ref="AU9:AX9"/>
    <mergeCell ref="BA9:BD9"/>
    <mergeCell ref="BE9:BH9"/>
    <mergeCell ref="AQ10:AT10"/>
    <mergeCell ref="U8:V10"/>
    <mergeCell ref="W8:Z8"/>
    <mergeCell ref="AA8:AD8"/>
    <mergeCell ref="AE8:AF10"/>
    <mergeCell ref="AG8:AJ8"/>
    <mergeCell ref="AK8:AN8"/>
    <mergeCell ref="AG10:AJ10"/>
    <mergeCell ref="AK10:AN10"/>
    <mergeCell ref="AQ7:AT7"/>
    <mergeCell ref="AU7:AX7"/>
    <mergeCell ref="BA7:BD7"/>
    <mergeCell ref="BE7:BH7"/>
    <mergeCell ref="B8:E10"/>
    <mergeCell ref="F8:G8"/>
    <mergeCell ref="H8:J8"/>
    <mergeCell ref="K8:L10"/>
    <mergeCell ref="M8:P8"/>
    <mergeCell ref="Q8:T8"/>
    <mergeCell ref="F7:G7"/>
    <mergeCell ref="H7:J7"/>
    <mergeCell ref="M7:P7"/>
    <mergeCell ref="Q7:T7"/>
    <mergeCell ref="W7:Z7"/>
    <mergeCell ref="AA7:AD7"/>
    <mergeCell ref="AU10:AX10"/>
    <mergeCell ref="BA10:BD10"/>
    <mergeCell ref="BE10:BH10"/>
    <mergeCell ref="B11:E13"/>
    <mergeCell ref="F11:G11"/>
    <mergeCell ref="H11:J11"/>
    <mergeCell ref="K11:L13"/>
    <mergeCell ref="M11:P11"/>
    <mergeCell ref="Q11:T11"/>
    <mergeCell ref="U11:V13"/>
    <mergeCell ref="F10:G10"/>
    <mergeCell ref="H10:J10"/>
    <mergeCell ref="M10:P10"/>
    <mergeCell ref="Q10:T10"/>
    <mergeCell ref="W10:Z10"/>
    <mergeCell ref="AA10:AD10"/>
    <mergeCell ref="BI8:BJ10"/>
    <mergeCell ref="F9:G9"/>
    <mergeCell ref="H9:J9"/>
    <mergeCell ref="M9:P9"/>
    <mergeCell ref="Q9:T9"/>
    <mergeCell ref="W9:Z9"/>
    <mergeCell ref="AA9:AD9"/>
    <mergeCell ref="AG9:AJ9"/>
    <mergeCell ref="AK9:AN9"/>
    <mergeCell ref="AQ9:AT9"/>
    <mergeCell ref="AO8:AP10"/>
    <mergeCell ref="AQ8:AT8"/>
    <mergeCell ref="AU8:AX8"/>
    <mergeCell ref="AY8:AZ10"/>
    <mergeCell ref="BA8:BD8"/>
    <mergeCell ref="BE8:BH8"/>
    <mergeCell ref="F12:G12"/>
    <mergeCell ref="H12:J12"/>
    <mergeCell ref="M12:P12"/>
    <mergeCell ref="Q12:T12"/>
    <mergeCell ref="W12:Z12"/>
    <mergeCell ref="AA12:AD12"/>
    <mergeCell ref="AQ11:AT11"/>
    <mergeCell ref="AU11:AX11"/>
    <mergeCell ref="AY11:AZ13"/>
    <mergeCell ref="BA11:BD11"/>
    <mergeCell ref="BE11:BH11"/>
    <mergeCell ref="BI11:BJ13"/>
    <mergeCell ref="AQ12:AT12"/>
    <mergeCell ref="AU12:AX12"/>
    <mergeCell ref="BA12:BD12"/>
    <mergeCell ref="BE12:BH12"/>
    <mergeCell ref="W11:Z11"/>
    <mergeCell ref="AA11:AD11"/>
    <mergeCell ref="AE11:AF13"/>
    <mergeCell ref="AG11:AJ11"/>
    <mergeCell ref="AK11:AN11"/>
    <mergeCell ref="AO11:AP13"/>
    <mergeCell ref="AG12:AJ12"/>
    <mergeCell ref="AK12:AN12"/>
    <mergeCell ref="AG13:AJ13"/>
    <mergeCell ref="AK13:AN13"/>
    <mergeCell ref="AU15:AX15"/>
    <mergeCell ref="BA15:BD15"/>
    <mergeCell ref="BE15:BH15"/>
    <mergeCell ref="AQ16:AT16"/>
    <mergeCell ref="U14:V16"/>
    <mergeCell ref="W14:Z14"/>
    <mergeCell ref="AA14:AD14"/>
    <mergeCell ref="AE14:AF16"/>
    <mergeCell ref="AG14:AJ14"/>
    <mergeCell ref="AK14:AN14"/>
    <mergeCell ref="AG16:AJ16"/>
    <mergeCell ref="AK16:AN16"/>
    <mergeCell ref="AQ13:AT13"/>
    <mergeCell ref="AU13:AX13"/>
    <mergeCell ref="BA13:BD13"/>
    <mergeCell ref="BE13:BH13"/>
    <mergeCell ref="B14:E16"/>
    <mergeCell ref="F14:G14"/>
    <mergeCell ref="H14:J14"/>
    <mergeCell ref="K14:L16"/>
    <mergeCell ref="M14:P14"/>
    <mergeCell ref="Q14:T14"/>
    <mergeCell ref="F13:G13"/>
    <mergeCell ref="H13:J13"/>
    <mergeCell ref="M13:P13"/>
    <mergeCell ref="Q13:T13"/>
    <mergeCell ref="W13:Z13"/>
    <mergeCell ref="AA13:AD13"/>
    <mergeCell ref="AU16:AX16"/>
    <mergeCell ref="BA16:BD16"/>
    <mergeCell ref="BE16:BH16"/>
    <mergeCell ref="B17:E19"/>
    <mergeCell ref="F17:G17"/>
    <mergeCell ref="H17:J17"/>
    <mergeCell ref="K17:L19"/>
    <mergeCell ref="M17:P17"/>
    <mergeCell ref="Q17:T17"/>
    <mergeCell ref="U17:V19"/>
    <mergeCell ref="F16:G16"/>
    <mergeCell ref="H16:J16"/>
    <mergeCell ref="M16:P16"/>
    <mergeCell ref="Q16:T16"/>
    <mergeCell ref="W16:Z16"/>
    <mergeCell ref="AA16:AD16"/>
    <mergeCell ref="BI14:BJ16"/>
    <mergeCell ref="F15:G15"/>
    <mergeCell ref="H15:J15"/>
    <mergeCell ref="M15:P15"/>
    <mergeCell ref="Q15:T15"/>
    <mergeCell ref="W15:Z15"/>
    <mergeCell ref="AA15:AD15"/>
    <mergeCell ref="AG15:AJ15"/>
    <mergeCell ref="AK15:AN15"/>
    <mergeCell ref="AQ15:AT15"/>
    <mergeCell ref="AO14:AP16"/>
    <mergeCell ref="AQ14:AT14"/>
    <mergeCell ref="AU14:AX14"/>
    <mergeCell ref="AY14:AZ16"/>
    <mergeCell ref="BA14:BD14"/>
    <mergeCell ref="BE14:BH14"/>
    <mergeCell ref="F18:G18"/>
    <mergeCell ref="H18:J18"/>
    <mergeCell ref="M18:P18"/>
    <mergeCell ref="Q18:T18"/>
    <mergeCell ref="W18:Z18"/>
    <mergeCell ref="AA18:AD18"/>
    <mergeCell ref="AQ17:AT17"/>
    <mergeCell ref="AU17:AX17"/>
    <mergeCell ref="AY17:AZ19"/>
    <mergeCell ref="BA17:BD17"/>
    <mergeCell ref="BE17:BH17"/>
    <mergeCell ref="BI17:BJ19"/>
    <mergeCell ref="AQ18:AT18"/>
    <mergeCell ref="AU18:AX18"/>
    <mergeCell ref="BA18:BD18"/>
    <mergeCell ref="BE18:BH18"/>
    <mergeCell ref="W17:Z17"/>
    <mergeCell ref="AA17:AD17"/>
    <mergeCell ref="AE17:AF19"/>
    <mergeCell ref="AG17:AJ17"/>
    <mergeCell ref="AK17:AN17"/>
    <mergeCell ref="AO17:AP19"/>
    <mergeCell ref="AG18:AJ18"/>
    <mergeCell ref="AK18:AN18"/>
    <mergeCell ref="AG19:AJ19"/>
    <mergeCell ref="AK19:AN19"/>
    <mergeCell ref="AU21:AX21"/>
    <mergeCell ref="BA21:BD21"/>
    <mergeCell ref="BE21:BH21"/>
    <mergeCell ref="AQ22:AT22"/>
    <mergeCell ref="U20:V22"/>
    <mergeCell ref="W20:Z20"/>
    <mergeCell ref="AA20:AD20"/>
    <mergeCell ref="AE20:AF22"/>
    <mergeCell ref="AG20:AJ20"/>
    <mergeCell ref="AK20:AN20"/>
    <mergeCell ref="AG22:AJ22"/>
    <mergeCell ref="AK22:AN22"/>
    <mergeCell ref="AQ19:AT19"/>
    <mergeCell ref="AU19:AX19"/>
    <mergeCell ref="BA19:BD19"/>
    <mergeCell ref="BE19:BH19"/>
    <mergeCell ref="B20:E22"/>
    <mergeCell ref="F20:G20"/>
    <mergeCell ref="H20:J20"/>
    <mergeCell ref="K20:L22"/>
    <mergeCell ref="M20:P20"/>
    <mergeCell ref="Q20:T20"/>
    <mergeCell ref="F19:G19"/>
    <mergeCell ref="H19:J19"/>
    <mergeCell ref="M19:P19"/>
    <mergeCell ref="Q19:T19"/>
    <mergeCell ref="W19:Z19"/>
    <mergeCell ref="AA19:AD19"/>
    <mergeCell ref="AU22:AX22"/>
    <mergeCell ref="BA22:BD22"/>
    <mergeCell ref="BE22:BH22"/>
    <mergeCell ref="B23:E25"/>
    <mergeCell ref="F23:G23"/>
    <mergeCell ref="H23:J23"/>
    <mergeCell ref="K23:L25"/>
    <mergeCell ref="M23:P23"/>
    <mergeCell ref="Q23:T23"/>
    <mergeCell ref="U23:V25"/>
    <mergeCell ref="F22:G22"/>
    <mergeCell ref="H22:J22"/>
    <mergeCell ref="M22:P22"/>
    <mergeCell ref="Q22:T22"/>
    <mergeCell ref="W22:Z22"/>
    <mergeCell ref="AA22:AD22"/>
    <mergeCell ref="BI20:BJ22"/>
    <mergeCell ref="F21:G21"/>
    <mergeCell ref="H21:J21"/>
    <mergeCell ref="M21:P21"/>
    <mergeCell ref="Q21:T21"/>
    <mergeCell ref="W21:Z21"/>
    <mergeCell ref="AA21:AD21"/>
    <mergeCell ref="AG21:AJ21"/>
    <mergeCell ref="AK21:AN21"/>
    <mergeCell ref="AQ21:AT21"/>
    <mergeCell ref="AO20:AP22"/>
    <mergeCell ref="AQ20:AT20"/>
    <mergeCell ref="AU20:AX20"/>
    <mergeCell ref="AY20:AZ22"/>
    <mergeCell ref="BA20:BD20"/>
    <mergeCell ref="BE20:BH20"/>
    <mergeCell ref="F24:G24"/>
    <mergeCell ref="H24:J24"/>
    <mergeCell ref="M24:P24"/>
    <mergeCell ref="Q24:T24"/>
    <mergeCell ref="W24:Z24"/>
    <mergeCell ref="AA24:AD24"/>
    <mergeCell ref="AQ23:AT23"/>
    <mergeCell ref="AU23:AX23"/>
    <mergeCell ref="AY23:AZ25"/>
    <mergeCell ref="BA23:BD23"/>
    <mergeCell ref="BE23:BH23"/>
    <mergeCell ref="BI23:BJ25"/>
    <mergeCell ref="AQ24:AT24"/>
    <mergeCell ref="AU24:AX24"/>
    <mergeCell ref="BA24:BD24"/>
    <mergeCell ref="BE24:BH24"/>
    <mergeCell ref="W23:Z23"/>
    <mergeCell ref="AA23:AD23"/>
    <mergeCell ref="AE23:AF25"/>
    <mergeCell ref="AG23:AJ23"/>
    <mergeCell ref="AK23:AN23"/>
    <mergeCell ref="AO23:AP25"/>
    <mergeCell ref="AG24:AJ24"/>
    <mergeCell ref="AK24:AN24"/>
    <mergeCell ref="AG25:AJ25"/>
    <mergeCell ref="AK25:AN25"/>
    <mergeCell ref="AU27:AX27"/>
    <mergeCell ref="BA27:BD27"/>
    <mergeCell ref="BE27:BH27"/>
    <mergeCell ref="AQ28:AT28"/>
    <mergeCell ref="U26:V28"/>
    <mergeCell ref="W26:Z26"/>
    <mergeCell ref="AA26:AD26"/>
    <mergeCell ref="AE26:AF28"/>
    <mergeCell ref="AG26:AJ26"/>
    <mergeCell ref="AK26:AN26"/>
    <mergeCell ref="AG28:AJ28"/>
    <mergeCell ref="AK28:AN28"/>
    <mergeCell ref="AQ25:AT25"/>
    <mergeCell ref="AU25:AX25"/>
    <mergeCell ref="BA25:BD25"/>
    <mergeCell ref="BE25:BH25"/>
    <mergeCell ref="B26:E28"/>
    <mergeCell ref="F26:G26"/>
    <mergeCell ref="H26:J26"/>
    <mergeCell ref="K26:L28"/>
    <mergeCell ref="M26:P26"/>
    <mergeCell ref="Q26:T26"/>
    <mergeCell ref="F25:G25"/>
    <mergeCell ref="H25:J25"/>
    <mergeCell ref="M25:P25"/>
    <mergeCell ref="Q25:T25"/>
    <mergeCell ref="W25:Z25"/>
    <mergeCell ref="AA25:AD25"/>
    <mergeCell ref="AU28:AX28"/>
    <mergeCell ref="BA28:BD28"/>
    <mergeCell ref="BE28:BH28"/>
    <mergeCell ref="B30:E32"/>
    <mergeCell ref="F30:G30"/>
    <mergeCell ref="H30:J30"/>
    <mergeCell ref="K30:L32"/>
    <mergeCell ref="M30:P30"/>
    <mergeCell ref="Q30:T30"/>
    <mergeCell ref="U30:V32"/>
    <mergeCell ref="F28:G28"/>
    <mergeCell ref="H28:J28"/>
    <mergeCell ref="M28:P28"/>
    <mergeCell ref="Q28:T28"/>
    <mergeCell ref="W28:Z28"/>
    <mergeCell ref="AA28:AD28"/>
    <mergeCell ref="BI26:BJ28"/>
    <mergeCell ref="F27:G27"/>
    <mergeCell ref="H27:J27"/>
    <mergeCell ref="M27:P27"/>
    <mergeCell ref="Q27:T27"/>
    <mergeCell ref="W27:Z27"/>
    <mergeCell ref="AA27:AD27"/>
    <mergeCell ref="AG27:AJ27"/>
    <mergeCell ref="AK27:AN27"/>
    <mergeCell ref="AQ27:AT27"/>
    <mergeCell ref="AO26:AP28"/>
    <mergeCell ref="AQ26:AT26"/>
    <mergeCell ref="AU26:AX26"/>
    <mergeCell ref="AY26:AZ28"/>
    <mergeCell ref="BA26:BD26"/>
    <mergeCell ref="BE26:BH26"/>
    <mergeCell ref="F31:G31"/>
    <mergeCell ref="H31:J31"/>
    <mergeCell ref="M31:P31"/>
    <mergeCell ref="Q31:T31"/>
    <mergeCell ref="W31:Z31"/>
    <mergeCell ref="AA31:AD31"/>
    <mergeCell ref="AQ30:AT30"/>
    <mergeCell ref="AU30:AX30"/>
    <mergeCell ref="AY30:AZ32"/>
    <mergeCell ref="BA30:BD30"/>
    <mergeCell ref="BE30:BH30"/>
    <mergeCell ref="BI30:BJ32"/>
    <mergeCell ref="AQ31:AT31"/>
    <mergeCell ref="AU31:AX31"/>
    <mergeCell ref="BA31:BD31"/>
    <mergeCell ref="BE31:BH31"/>
    <mergeCell ref="W30:Z30"/>
    <mergeCell ref="AA30:AD30"/>
    <mergeCell ref="AE30:AF32"/>
    <mergeCell ref="AG30:AJ30"/>
    <mergeCell ref="AK30:AN30"/>
    <mergeCell ref="AO30:AP32"/>
    <mergeCell ref="AG31:AJ31"/>
    <mergeCell ref="AK31:AN31"/>
    <mergeCell ref="AG32:AJ32"/>
    <mergeCell ref="AK32:AN32"/>
    <mergeCell ref="B38:L40"/>
    <mergeCell ref="M38:V40"/>
    <mergeCell ref="W38:AF40"/>
    <mergeCell ref="AG38:AP40"/>
    <mergeCell ref="AQ38:AZ40"/>
    <mergeCell ref="BA38:BJ40"/>
    <mergeCell ref="B35:L37"/>
    <mergeCell ref="M35:V37"/>
    <mergeCell ref="W35:AF37"/>
    <mergeCell ref="AG35:AP37"/>
    <mergeCell ref="AQ35:AZ37"/>
    <mergeCell ref="BA35:BJ37"/>
    <mergeCell ref="AQ32:AT32"/>
    <mergeCell ref="AU32:AX32"/>
    <mergeCell ref="BA32:BD32"/>
    <mergeCell ref="BE32:BH32"/>
    <mergeCell ref="B34:L34"/>
    <mergeCell ref="N34:O34"/>
    <mergeCell ref="X34:Y34"/>
    <mergeCell ref="AH34:AI34"/>
    <mergeCell ref="AR34:AS34"/>
    <mergeCell ref="BB34:BC34"/>
    <mergeCell ref="F32:G32"/>
    <mergeCell ref="H32:J32"/>
    <mergeCell ref="M32:P32"/>
    <mergeCell ref="Q32:T32"/>
    <mergeCell ref="W32:Z32"/>
    <mergeCell ref="AA32:AD32"/>
    <mergeCell ref="AQ46:AZ46"/>
    <mergeCell ref="BA46:BJ46"/>
    <mergeCell ref="M47:Q47"/>
    <mergeCell ref="R47:V47"/>
    <mergeCell ref="W47:AA47"/>
    <mergeCell ref="AB47:AF47"/>
    <mergeCell ref="AG47:AK47"/>
    <mergeCell ref="AL47:AP47"/>
    <mergeCell ref="AQ47:AU47"/>
    <mergeCell ref="AV47:AZ47"/>
    <mergeCell ref="B44:G44"/>
    <mergeCell ref="K44:Z44"/>
    <mergeCell ref="AE44:BB44"/>
    <mergeCell ref="B45:N45"/>
    <mergeCell ref="B46:E47"/>
    <mergeCell ref="F46:G47"/>
    <mergeCell ref="H46:L47"/>
    <mergeCell ref="M46:V46"/>
    <mergeCell ref="W46:AF46"/>
    <mergeCell ref="AG46:AP46"/>
    <mergeCell ref="AV48:AZ48"/>
    <mergeCell ref="BA48:BE48"/>
    <mergeCell ref="BF48:BJ48"/>
    <mergeCell ref="C49:E50"/>
    <mergeCell ref="F49:G49"/>
    <mergeCell ref="H49:L49"/>
    <mergeCell ref="M49:Q49"/>
    <mergeCell ref="R49:V49"/>
    <mergeCell ref="W49:AA49"/>
    <mergeCell ref="AB49:AF49"/>
    <mergeCell ref="BA47:BE47"/>
    <mergeCell ref="BF47:BJ47"/>
    <mergeCell ref="B48:L48"/>
    <mergeCell ref="M48:Q48"/>
    <mergeCell ref="R48:V48"/>
    <mergeCell ref="W48:AA48"/>
    <mergeCell ref="AB48:AF48"/>
    <mergeCell ref="AG48:AK48"/>
    <mergeCell ref="AL48:AP48"/>
    <mergeCell ref="AQ48:AU48"/>
    <mergeCell ref="AG50:AK50"/>
    <mergeCell ref="AL50:AP50"/>
    <mergeCell ref="AQ50:AU50"/>
    <mergeCell ref="AV50:AZ50"/>
    <mergeCell ref="BA50:BE50"/>
    <mergeCell ref="BF50:BJ50"/>
    <mergeCell ref="F50:G50"/>
    <mergeCell ref="H50:L50"/>
    <mergeCell ref="M50:Q50"/>
    <mergeCell ref="R50:V50"/>
    <mergeCell ref="W50:AA50"/>
    <mergeCell ref="AB50:AF50"/>
    <mergeCell ref="AG49:AK49"/>
    <mergeCell ref="AL49:AP49"/>
    <mergeCell ref="AQ49:AU49"/>
    <mergeCell ref="AV49:AZ49"/>
    <mergeCell ref="BA49:BE49"/>
    <mergeCell ref="BF49:BJ49"/>
    <mergeCell ref="AV52:AZ52"/>
    <mergeCell ref="BA52:BE52"/>
    <mergeCell ref="BF52:BJ52"/>
    <mergeCell ref="C53:E54"/>
    <mergeCell ref="F53:G53"/>
    <mergeCell ref="H53:L53"/>
    <mergeCell ref="M53:Q53"/>
    <mergeCell ref="R53:V53"/>
    <mergeCell ref="W53:AA53"/>
    <mergeCell ref="AB53:AF53"/>
    <mergeCell ref="BF51:BJ51"/>
    <mergeCell ref="F52:G52"/>
    <mergeCell ref="H52:L52"/>
    <mergeCell ref="M52:Q52"/>
    <mergeCell ref="R52:V52"/>
    <mergeCell ref="W52:AA52"/>
    <mergeCell ref="AB52:AF52"/>
    <mergeCell ref="AG52:AK52"/>
    <mergeCell ref="AL52:AP52"/>
    <mergeCell ref="AQ52:AU52"/>
    <mergeCell ref="AB51:AF51"/>
    <mergeCell ref="AG51:AK51"/>
    <mergeCell ref="AL51:AP51"/>
    <mergeCell ref="AQ51:AU51"/>
    <mergeCell ref="AV51:AZ51"/>
    <mergeCell ref="BA51:BE51"/>
    <mergeCell ref="C51:E52"/>
    <mergeCell ref="F51:G51"/>
    <mergeCell ref="H51:L51"/>
    <mergeCell ref="M51:Q51"/>
    <mergeCell ref="R51:V51"/>
    <mergeCell ref="W51:AA51"/>
    <mergeCell ref="AG54:AK54"/>
    <mergeCell ref="AL54:AP54"/>
    <mergeCell ref="AQ54:AU54"/>
    <mergeCell ref="AV54:AZ54"/>
    <mergeCell ref="BA54:BE54"/>
    <mergeCell ref="BF54:BJ54"/>
    <mergeCell ref="F54:G54"/>
    <mergeCell ref="H54:L54"/>
    <mergeCell ref="M54:Q54"/>
    <mergeCell ref="R54:V54"/>
    <mergeCell ref="W54:AA54"/>
    <mergeCell ref="AB54:AF54"/>
    <mergeCell ref="AG53:AK53"/>
    <mergeCell ref="AL53:AP53"/>
    <mergeCell ref="AQ53:AU53"/>
    <mergeCell ref="AV53:AZ53"/>
    <mergeCell ref="BA53:BE53"/>
    <mergeCell ref="BF53:BJ53"/>
    <mergeCell ref="AV56:AZ56"/>
    <mergeCell ref="BA56:BE56"/>
    <mergeCell ref="BF56:BJ56"/>
    <mergeCell ref="C57:E58"/>
    <mergeCell ref="F57:G57"/>
    <mergeCell ref="H57:L57"/>
    <mergeCell ref="M57:Q57"/>
    <mergeCell ref="R57:V57"/>
    <mergeCell ref="W57:AA57"/>
    <mergeCell ref="AB57:AF57"/>
    <mergeCell ref="BF55:BJ55"/>
    <mergeCell ref="F56:G56"/>
    <mergeCell ref="H56:L56"/>
    <mergeCell ref="M56:Q56"/>
    <mergeCell ref="R56:V56"/>
    <mergeCell ref="W56:AA56"/>
    <mergeCell ref="AB56:AF56"/>
    <mergeCell ref="AG56:AK56"/>
    <mergeCell ref="AL56:AP56"/>
    <mergeCell ref="AQ56:AU56"/>
    <mergeCell ref="AB55:AF55"/>
    <mergeCell ref="AG55:AK55"/>
    <mergeCell ref="AL55:AP55"/>
    <mergeCell ref="AQ55:AU55"/>
    <mergeCell ref="AV55:AZ55"/>
    <mergeCell ref="BA55:BE55"/>
    <mergeCell ref="C55:E56"/>
    <mergeCell ref="F55:G55"/>
    <mergeCell ref="H55:L55"/>
    <mergeCell ref="M55:Q55"/>
    <mergeCell ref="R55:V55"/>
    <mergeCell ref="W55:AA55"/>
    <mergeCell ref="AG58:AK58"/>
    <mergeCell ref="AL58:AP58"/>
    <mergeCell ref="AQ58:AU58"/>
    <mergeCell ref="AV58:AZ58"/>
    <mergeCell ref="BA58:BE58"/>
    <mergeCell ref="BF58:BJ58"/>
    <mergeCell ref="F58:G58"/>
    <mergeCell ref="H58:L58"/>
    <mergeCell ref="M58:Q58"/>
    <mergeCell ref="R58:V58"/>
    <mergeCell ref="W58:AA58"/>
    <mergeCell ref="AB58:AF58"/>
    <mergeCell ref="AG57:AK57"/>
    <mergeCell ref="AL57:AP57"/>
    <mergeCell ref="AQ57:AU57"/>
    <mergeCell ref="AV57:AZ57"/>
    <mergeCell ref="BA57:BE57"/>
    <mergeCell ref="BF57:BJ57"/>
    <mergeCell ref="AV60:AZ60"/>
    <mergeCell ref="BA60:BE60"/>
    <mergeCell ref="BF60:BJ60"/>
    <mergeCell ref="C61:E62"/>
    <mergeCell ref="F61:G61"/>
    <mergeCell ref="H61:L61"/>
    <mergeCell ref="M61:Q61"/>
    <mergeCell ref="R61:V61"/>
    <mergeCell ref="W61:AA61"/>
    <mergeCell ref="AB61:AF61"/>
    <mergeCell ref="BF59:BJ59"/>
    <mergeCell ref="F60:G60"/>
    <mergeCell ref="H60:L60"/>
    <mergeCell ref="M60:Q60"/>
    <mergeCell ref="R60:V60"/>
    <mergeCell ref="W60:AA60"/>
    <mergeCell ref="AB60:AF60"/>
    <mergeCell ref="AG60:AK60"/>
    <mergeCell ref="AL60:AP60"/>
    <mergeCell ref="AQ60:AU60"/>
    <mergeCell ref="AB59:AF59"/>
    <mergeCell ref="AG59:AK59"/>
    <mergeCell ref="AL59:AP59"/>
    <mergeCell ref="AQ59:AU59"/>
    <mergeCell ref="AV59:AZ59"/>
    <mergeCell ref="BA59:BE59"/>
    <mergeCell ref="C59:E60"/>
    <mergeCell ref="F59:G59"/>
    <mergeCell ref="H59:L59"/>
    <mergeCell ref="M59:Q59"/>
    <mergeCell ref="R59:V59"/>
    <mergeCell ref="W59:AA59"/>
    <mergeCell ref="AG62:AK62"/>
    <mergeCell ref="AL62:AP62"/>
    <mergeCell ref="AQ62:AU62"/>
    <mergeCell ref="AV62:AZ62"/>
    <mergeCell ref="BA62:BE62"/>
    <mergeCell ref="BF62:BJ62"/>
    <mergeCell ref="F62:G62"/>
    <mergeCell ref="H62:L62"/>
    <mergeCell ref="M62:Q62"/>
    <mergeCell ref="R62:V62"/>
    <mergeCell ref="W62:AA62"/>
    <mergeCell ref="AB62:AF62"/>
    <mergeCell ref="AG61:AK61"/>
    <mergeCell ref="AL61:AP61"/>
    <mergeCell ref="AQ61:AU61"/>
    <mergeCell ref="AV61:AZ61"/>
    <mergeCell ref="BA61:BE61"/>
    <mergeCell ref="BF61:BJ61"/>
    <mergeCell ref="BF63:BJ63"/>
    <mergeCell ref="F64:G64"/>
    <mergeCell ref="H64:L64"/>
    <mergeCell ref="M64:Q64"/>
    <mergeCell ref="R64:V64"/>
    <mergeCell ref="W64:AA64"/>
    <mergeCell ref="AB64:AF64"/>
    <mergeCell ref="AG64:AK64"/>
    <mergeCell ref="AL64:AP64"/>
    <mergeCell ref="AQ64:AU64"/>
    <mergeCell ref="AB63:AF63"/>
    <mergeCell ref="AG63:AK63"/>
    <mergeCell ref="AL63:AP63"/>
    <mergeCell ref="AQ63:AU63"/>
    <mergeCell ref="AV63:AZ63"/>
    <mergeCell ref="BA63:BE63"/>
    <mergeCell ref="C63:E65"/>
    <mergeCell ref="F63:G63"/>
    <mergeCell ref="H63:L63"/>
    <mergeCell ref="M63:Q63"/>
    <mergeCell ref="R63:V63"/>
    <mergeCell ref="W63:AA63"/>
    <mergeCell ref="AG66:AK66"/>
    <mergeCell ref="AL66:AP66"/>
    <mergeCell ref="AQ66:AU66"/>
    <mergeCell ref="AV66:AZ66"/>
    <mergeCell ref="BA66:BE66"/>
    <mergeCell ref="BF66:BJ66"/>
    <mergeCell ref="AL65:AP65"/>
    <mergeCell ref="AQ65:AU65"/>
    <mergeCell ref="AV65:AZ65"/>
    <mergeCell ref="BA65:BE65"/>
    <mergeCell ref="BF65:BJ65"/>
    <mergeCell ref="B66:L66"/>
    <mergeCell ref="M66:Q66"/>
    <mergeCell ref="R66:V66"/>
    <mergeCell ref="W66:AA66"/>
    <mergeCell ref="AB66:AF66"/>
    <mergeCell ref="AV64:AZ64"/>
    <mergeCell ref="BA64:BE64"/>
    <mergeCell ref="BF64:BJ64"/>
    <mergeCell ref="F65:G65"/>
    <mergeCell ref="H65:L65"/>
    <mergeCell ref="M65:Q65"/>
    <mergeCell ref="R65:V65"/>
    <mergeCell ref="W65:AA65"/>
    <mergeCell ref="AB65:AF65"/>
    <mergeCell ref="AG65:AK65"/>
    <mergeCell ref="AV68:AZ68"/>
    <mergeCell ref="BA68:BE68"/>
    <mergeCell ref="BF68:BJ68"/>
    <mergeCell ref="C69:E70"/>
    <mergeCell ref="F69:G69"/>
    <mergeCell ref="H69:L69"/>
    <mergeCell ref="M69:Q69"/>
    <mergeCell ref="R69:V69"/>
    <mergeCell ref="W69:AA69"/>
    <mergeCell ref="AB69:AF69"/>
    <mergeCell ref="BF67:BJ67"/>
    <mergeCell ref="F68:G68"/>
    <mergeCell ref="H68:L68"/>
    <mergeCell ref="M68:Q68"/>
    <mergeCell ref="R68:V68"/>
    <mergeCell ref="W68:AA68"/>
    <mergeCell ref="AB68:AF68"/>
    <mergeCell ref="AG68:AK68"/>
    <mergeCell ref="AL68:AP68"/>
    <mergeCell ref="AQ68:AU68"/>
    <mergeCell ref="AB67:AF67"/>
    <mergeCell ref="AG67:AK67"/>
    <mergeCell ref="AL67:AP67"/>
    <mergeCell ref="AQ67:AU67"/>
    <mergeCell ref="AV67:AZ67"/>
    <mergeCell ref="BA67:BE67"/>
    <mergeCell ref="C67:E68"/>
    <mergeCell ref="F67:G67"/>
    <mergeCell ref="H67:L67"/>
    <mergeCell ref="M67:Q67"/>
    <mergeCell ref="R67:V67"/>
    <mergeCell ref="W67:AA67"/>
    <mergeCell ref="AG70:AK70"/>
    <mergeCell ref="AL70:AP70"/>
    <mergeCell ref="AQ70:AU70"/>
    <mergeCell ref="AV70:AZ70"/>
    <mergeCell ref="BA70:BE70"/>
    <mergeCell ref="BF70:BJ70"/>
    <mergeCell ref="F70:G70"/>
    <mergeCell ref="H70:L70"/>
    <mergeCell ref="M70:Q70"/>
    <mergeCell ref="R70:V70"/>
    <mergeCell ref="W70:AA70"/>
    <mergeCell ref="AB70:AF70"/>
    <mergeCell ref="AG69:AK69"/>
    <mergeCell ref="AL69:AP69"/>
    <mergeCell ref="AQ69:AU69"/>
    <mergeCell ref="AV69:AZ69"/>
    <mergeCell ref="BA69:BE69"/>
    <mergeCell ref="BF69:BJ69"/>
    <mergeCell ref="AV72:AZ72"/>
    <mergeCell ref="BA72:BE72"/>
    <mergeCell ref="BF72:BJ72"/>
    <mergeCell ref="C73:E74"/>
    <mergeCell ref="F73:G73"/>
    <mergeCell ref="H73:L73"/>
    <mergeCell ref="M73:Q73"/>
    <mergeCell ref="R73:V73"/>
    <mergeCell ref="W73:AA73"/>
    <mergeCell ref="AB73:AF73"/>
    <mergeCell ref="BF71:BJ71"/>
    <mergeCell ref="F72:G72"/>
    <mergeCell ref="H72:L72"/>
    <mergeCell ref="M72:Q72"/>
    <mergeCell ref="R72:V72"/>
    <mergeCell ref="W72:AA72"/>
    <mergeCell ref="AB72:AF72"/>
    <mergeCell ref="AG72:AK72"/>
    <mergeCell ref="AL72:AP72"/>
    <mergeCell ref="AQ72:AU72"/>
    <mergeCell ref="AB71:AF71"/>
    <mergeCell ref="AG71:AK71"/>
    <mergeCell ref="AL71:AP71"/>
    <mergeCell ref="AQ71:AU71"/>
    <mergeCell ref="AV71:AZ71"/>
    <mergeCell ref="BA71:BE71"/>
    <mergeCell ref="C71:E72"/>
    <mergeCell ref="F71:G71"/>
    <mergeCell ref="H71:L71"/>
    <mergeCell ref="M71:Q71"/>
    <mergeCell ref="R71:V71"/>
    <mergeCell ref="W71:AA71"/>
    <mergeCell ref="AG74:AK74"/>
    <mergeCell ref="AL74:AP74"/>
    <mergeCell ref="AQ74:AU74"/>
    <mergeCell ref="AV74:AZ74"/>
    <mergeCell ref="BA74:BE74"/>
    <mergeCell ref="BF74:BJ74"/>
    <mergeCell ref="F74:G74"/>
    <mergeCell ref="H74:L74"/>
    <mergeCell ref="M74:Q74"/>
    <mergeCell ref="R74:V74"/>
    <mergeCell ref="W74:AA74"/>
    <mergeCell ref="AB74:AF74"/>
    <mergeCell ref="AG73:AK73"/>
    <mergeCell ref="AL73:AP73"/>
    <mergeCell ref="AQ73:AU73"/>
    <mergeCell ref="AV73:AZ73"/>
    <mergeCell ref="BA73:BE73"/>
    <mergeCell ref="BF73:BJ73"/>
    <mergeCell ref="AV76:AZ76"/>
    <mergeCell ref="BA76:BE76"/>
    <mergeCell ref="BF76:BJ76"/>
    <mergeCell ref="C77:E78"/>
    <mergeCell ref="F77:G77"/>
    <mergeCell ref="H77:L77"/>
    <mergeCell ref="M77:Q77"/>
    <mergeCell ref="R77:V77"/>
    <mergeCell ref="W77:AA77"/>
    <mergeCell ref="AB77:AF77"/>
    <mergeCell ref="BF75:BJ75"/>
    <mergeCell ref="F76:G76"/>
    <mergeCell ref="H76:L76"/>
    <mergeCell ref="M76:Q76"/>
    <mergeCell ref="R76:V76"/>
    <mergeCell ref="W76:AA76"/>
    <mergeCell ref="AB76:AF76"/>
    <mergeCell ref="AG76:AK76"/>
    <mergeCell ref="AL76:AP76"/>
    <mergeCell ref="AQ76:AU76"/>
    <mergeCell ref="AB75:AF75"/>
    <mergeCell ref="AG75:AK75"/>
    <mergeCell ref="AL75:AP75"/>
    <mergeCell ref="AQ75:AU75"/>
    <mergeCell ref="AV75:AZ75"/>
    <mergeCell ref="BA75:BE75"/>
    <mergeCell ref="C75:E76"/>
    <mergeCell ref="F75:G75"/>
    <mergeCell ref="H75:L75"/>
    <mergeCell ref="M75:Q75"/>
    <mergeCell ref="R75:V75"/>
    <mergeCell ref="W75:AA75"/>
    <mergeCell ref="AG78:AK78"/>
    <mergeCell ref="AL78:AP78"/>
    <mergeCell ref="AQ78:AU78"/>
    <mergeCell ref="AV78:AZ78"/>
    <mergeCell ref="BA78:BE78"/>
    <mergeCell ref="BF78:BJ78"/>
    <mergeCell ref="F78:G78"/>
    <mergeCell ref="H78:L78"/>
    <mergeCell ref="M78:Q78"/>
    <mergeCell ref="R78:V78"/>
    <mergeCell ref="W78:AA78"/>
    <mergeCell ref="AB78:AF78"/>
    <mergeCell ref="AG77:AK77"/>
    <mergeCell ref="AL77:AP77"/>
    <mergeCell ref="AQ77:AU77"/>
    <mergeCell ref="AV77:AZ77"/>
    <mergeCell ref="BA77:BE77"/>
    <mergeCell ref="BF77:BJ77"/>
    <mergeCell ref="AV80:AZ80"/>
    <mergeCell ref="BA80:BE80"/>
    <mergeCell ref="BF80:BJ80"/>
    <mergeCell ref="C81:E83"/>
    <mergeCell ref="F81:G81"/>
    <mergeCell ref="H81:L81"/>
    <mergeCell ref="M81:Q81"/>
    <mergeCell ref="R81:V81"/>
    <mergeCell ref="W81:AA81"/>
    <mergeCell ref="AB81:AF81"/>
    <mergeCell ref="BF79:BJ79"/>
    <mergeCell ref="F80:G80"/>
    <mergeCell ref="H80:L80"/>
    <mergeCell ref="M80:Q80"/>
    <mergeCell ref="R80:V80"/>
    <mergeCell ref="W80:AA80"/>
    <mergeCell ref="AB80:AF80"/>
    <mergeCell ref="AG80:AK80"/>
    <mergeCell ref="AL80:AP80"/>
    <mergeCell ref="AQ80:AU80"/>
    <mergeCell ref="AB79:AF79"/>
    <mergeCell ref="AG79:AK79"/>
    <mergeCell ref="AL79:AP79"/>
    <mergeCell ref="AQ79:AU79"/>
    <mergeCell ref="AV79:AZ79"/>
    <mergeCell ref="BA79:BE79"/>
    <mergeCell ref="C79:E80"/>
    <mergeCell ref="F79:G79"/>
    <mergeCell ref="H79:L79"/>
    <mergeCell ref="M79:Q79"/>
    <mergeCell ref="R79:V79"/>
    <mergeCell ref="W79:AA79"/>
    <mergeCell ref="AG82:AK82"/>
    <mergeCell ref="AL82:AP82"/>
    <mergeCell ref="AQ82:AU82"/>
    <mergeCell ref="AV82:AZ82"/>
    <mergeCell ref="BA82:BE82"/>
    <mergeCell ref="BF82:BJ82"/>
    <mergeCell ref="F82:G82"/>
    <mergeCell ref="H82:L82"/>
    <mergeCell ref="M82:Q82"/>
    <mergeCell ref="R82:V82"/>
    <mergeCell ref="W82:AA82"/>
    <mergeCell ref="AB82:AF82"/>
    <mergeCell ref="AG81:AK81"/>
    <mergeCell ref="AL81:AP81"/>
    <mergeCell ref="AQ81:AU81"/>
    <mergeCell ref="AV81:AZ81"/>
    <mergeCell ref="BA81:BE81"/>
    <mergeCell ref="BF81:BJ81"/>
    <mergeCell ref="AL84:AP84"/>
    <mergeCell ref="AQ84:AU84"/>
    <mergeCell ref="AV84:AZ84"/>
    <mergeCell ref="BA84:BE84"/>
    <mergeCell ref="BF84:BJ84"/>
    <mergeCell ref="C85:E86"/>
    <mergeCell ref="F85:G85"/>
    <mergeCell ref="H85:L85"/>
    <mergeCell ref="M85:Q85"/>
    <mergeCell ref="R85:V85"/>
    <mergeCell ref="B84:L84"/>
    <mergeCell ref="M84:Q84"/>
    <mergeCell ref="R84:V84"/>
    <mergeCell ref="W84:AA84"/>
    <mergeCell ref="AB84:AF84"/>
    <mergeCell ref="AG84:AK84"/>
    <mergeCell ref="AG83:AK83"/>
    <mergeCell ref="AL83:AP83"/>
    <mergeCell ref="AQ83:AU83"/>
    <mergeCell ref="AV83:AZ83"/>
    <mergeCell ref="BA83:BE83"/>
    <mergeCell ref="BF83:BJ83"/>
    <mergeCell ref="F83:G83"/>
    <mergeCell ref="H83:L83"/>
    <mergeCell ref="M83:Q83"/>
    <mergeCell ref="R83:V83"/>
    <mergeCell ref="W83:AA83"/>
    <mergeCell ref="AB83:AF83"/>
    <mergeCell ref="AQ86:AU86"/>
    <mergeCell ref="AV86:AZ86"/>
    <mergeCell ref="BA86:BE86"/>
    <mergeCell ref="BF86:BJ86"/>
    <mergeCell ref="C87:E88"/>
    <mergeCell ref="F87:G87"/>
    <mergeCell ref="H87:L87"/>
    <mergeCell ref="M87:Q87"/>
    <mergeCell ref="R87:V87"/>
    <mergeCell ref="W87:AA87"/>
    <mergeCell ref="BA85:BE85"/>
    <mergeCell ref="BF85:BJ85"/>
    <mergeCell ref="F86:G86"/>
    <mergeCell ref="H86:L86"/>
    <mergeCell ref="M86:Q86"/>
    <mergeCell ref="R86:V86"/>
    <mergeCell ref="W86:AA86"/>
    <mergeCell ref="AB86:AF86"/>
    <mergeCell ref="AG86:AK86"/>
    <mergeCell ref="AL86:AP86"/>
    <mergeCell ref="W85:AA85"/>
    <mergeCell ref="AB85:AF85"/>
    <mergeCell ref="AG85:AK85"/>
    <mergeCell ref="AL85:AP85"/>
    <mergeCell ref="AQ85:AU85"/>
    <mergeCell ref="AV85:AZ85"/>
    <mergeCell ref="AG89:AK89"/>
    <mergeCell ref="AL89:AP89"/>
    <mergeCell ref="AQ89:AU89"/>
    <mergeCell ref="AV89:AZ89"/>
    <mergeCell ref="BA89:BE89"/>
    <mergeCell ref="BF89:BJ89"/>
    <mergeCell ref="AV88:AZ88"/>
    <mergeCell ref="BA88:BE88"/>
    <mergeCell ref="BF88:BJ88"/>
    <mergeCell ref="C89:E90"/>
    <mergeCell ref="F89:G89"/>
    <mergeCell ref="H89:L89"/>
    <mergeCell ref="M89:Q89"/>
    <mergeCell ref="R89:V89"/>
    <mergeCell ref="W89:AA89"/>
    <mergeCell ref="AB89:AF89"/>
    <mergeCell ref="BF87:BJ87"/>
    <mergeCell ref="F88:G88"/>
    <mergeCell ref="H88:L88"/>
    <mergeCell ref="M88:Q88"/>
    <mergeCell ref="R88:V88"/>
    <mergeCell ref="W88:AA88"/>
    <mergeCell ref="AB88:AF88"/>
    <mergeCell ref="AG88:AK88"/>
    <mergeCell ref="AL88:AP88"/>
    <mergeCell ref="AQ88:AU88"/>
    <mergeCell ref="AB87:AF87"/>
    <mergeCell ref="AG87:AK87"/>
    <mergeCell ref="AL87:AP87"/>
    <mergeCell ref="AQ87:AU87"/>
    <mergeCell ref="AV87:AZ87"/>
    <mergeCell ref="BA87:BE87"/>
    <mergeCell ref="C91:E92"/>
    <mergeCell ref="F91:G91"/>
    <mergeCell ref="H91:L91"/>
    <mergeCell ref="M91:Q91"/>
    <mergeCell ref="R91:V91"/>
    <mergeCell ref="W91:AA91"/>
    <mergeCell ref="AG90:AK90"/>
    <mergeCell ref="AL90:AP90"/>
    <mergeCell ref="AQ90:AU90"/>
    <mergeCell ref="AV90:AZ90"/>
    <mergeCell ref="BA90:BE90"/>
    <mergeCell ref="BF90:BJ90"/>
    <mergeCell ref="F90:G90"/>
    <mergeCell ref="H90:L90"/>
    <mergeCell ref="M90:Q90"/>
    <mergeCell ref="R90:V90"/>
    <mergeCell ref="W90:AA90"/>
    <mergeCell ref="AB90:AF90"/>
    <mergeCell ref="AG93:AK93"/>
    <mergeCell ref="AL93:AP93"/>
    <mergeCell ref="AQ93:AU93"/>
    <mergeCell ref="AV93:AZ93"/>
    <mergeCell ref="BA93:BE93"/>
    <mergeCell ref="BF93:BJ93"/>
    <mergeCell ref="AV92:AZ92"/>
    <mergeCell ref="BA92:BE92"/>
    <mergeCell ref="BF92:BJ92"/>
    <mergeCell ref="C93:E94"/>
    <mergeCell ref="F93:G93"/>
    <mergeCell ref="H93:L93"/>
    <mergeCell ref="M93:Q93"/>
    <mergeCell ref="R93:V93"/>
    <mergeCell ref="W93:AA93"/>
    <mergeCell ref="AB93:AF93"/>
    <mergeCell ref="BF91:BJ91"/>
    <mergeCell ref="F92:G92"/>
    <mergeCell ref="H92:L92"/>
    <mergeCell ref="M92:Q92"/>
    <mergeCell ref="R92:V92"/>
    <mergeCell ref="W92:AA92"/>
    <mergeCell ref="AB92:AF92"/>
    <mergeCell ref="AG92:AK92"/>
    <mergeCell ref="AL92:AP92"/>
    <mergeCell ref="AQ92:AU92"/>
    <mergeCell ref="AB91:AF91"/>
    <mergeCell ref="AG91:AK91"/>
    <mergeCell ref="AL91:AP91"/>
    <mergeCell ref="AQ91:AU91"/>
    <mergeCell ref="AV91:AZ91"/>
    <mergeCell ref="BA91:BE91"/>
    <mergeCell ref="C95:E96"/>
    <mergeCell ref="F95:G95"/>
    <mergeCell ref="H95:L95"/>
    <mergeCell ref="M95:Q95"/>
    <mergeCell ref="R95:V95"/>
    <mergeCell ref="W95:AA95"/>
    <mergeCell ref="AG94:AK94"/>
    <mergeCell ref="AL94:AP94"/>
    <mergeCell ref="AQ94:AU94"/>
    <mergeCell ref="AV94:AZ94"/>
    <mergeCell ref="BA94:BE94"/>
    <mergeCell ref="BF94:BJ94"/>
    <mergeCell ref="F94:G94"/>
    <mergeCell ref="H94:L94"/>
    <mergeCell ref="M94:Q94"/>
    <mergeCell ref="R94:V94"/>
    <mergeCell ref="W94:AA94"/>
    <mergeCell ref="AB94:AF94"/>
    <mergeCell ref="AG97:AK97"/>
    <mergeCell ref="AL97:AP97"/>
    <mergeCell ref="AQ97:AU97"/>
    <mergeCell ref="AV97:AZ97"/>
    <mergeCell ref="BA97:BE97"/>
    <mergeCell ref="BF97:BJ97"/>
    <mergeCell ref="AV96:AZ96"/>
    <mergeCell ref="BA96:BE96"/>
    <mergeCell ref="BF96:BJ96"/>
    <mergeCell ref="C97:E98"/>
    <mergeCell ref="F97:G97"/>
    <mergeCell ref="H97:L97"/>
    <mergeCell ref="M97:Q97"/>
    <mergeCell ref="R97:V97"/>
    <mergeCell ref="W97:AA97"/>
    <mergeCell ref="AB97:AF97"/>
    <mergeCell ref="BF95:BJ95"/>
    <mergeCell ref="F96:G96"/>
    <mergeCell ref="H96:L96"/>
    <mergeCell ref="M96:Q96"/>
    <mergeCell ref="R96:V96"/>
    <mergeCell ref="W96:AA96"/>
    <mergeCell ref="AB96:AF96"/>
    <mergeCell ref="AG96:AK96"/>
    <mergeCell ref="AL96:AP96"/>
    <mergeCell ref="AQ96:AU96"/>
    <mergeCell ref="AB95:AF95"/>
    <mergeCell ref="AG95:AK95"/>
    <mergeCell ref="AL95:AP95"/>
    <mergeCell ref="AQ95:AU95"/>
    <mergeCell ref="AV95:AZ95"/>
    <mergeCell ref="BA95:BE95"/>
    <mergeCell ref="C99:E101"/>
    <mergeCell ref="F99:G99"/>
    <mergeCell ref="H99:L99"/>
    <mergeCell ref="M99:Q99"/>
    <mergeCell ref="R99:V99"/>
    <mergeCell ref="W99:AA99"/>
    <mergeCell ref="AG98:AK98"/>
    <mergeCell ref="AL98:AP98"/>
    <mergeCell ref="AQ98:AU98"/>
    <mergeCell ref="AV98:AZ98"/>
    <mergeCell ref="BA98:BE98"/>
    <mergeCell ref="BF98:BJ98"/>
    <mergeCell ref="F98:G98"/>
    <mergeCell ref="H98:L98"/>
    <mergeCell ref="M98:Q98"/>
    <mergeCell ref="R98:V98"/>
    <mergeCell ref="W98:AA98"/>
    <mergeCell ref="AB98:AF98"/>
    <mergeCell ref="AL101:AP101"/>
    <mergeCell ref="AQ101:AU101"/>
    <mergeCell ref="AV101:AZ101"/>
    <mergeCell ref="BA101:BE101"/>
    <mergeCell ref="BF101:BJ101"/>
    <mergeCell ref="AV100:AZ100"/>
    <mergeCell ref="BA100:BE100"/>
    <mergeCell ref="BF100:BJ100"/>
    <mergeCell ref="F101:G101"/>
    <mergeCell ref="H101:L101"/>
    <mergeCell ref="M101:Q101"/>
    <mergeCell ref="R101:V101"/>
    <mergeCell ref="W101:AA101"/>
    <mergeCell ref="AB101:AF101"/>
    <mergeCell ref="AG101:AK101"/>
    <mergeCell ref="BF99:BJ99"/>
    <mergeCell ref="F100:G100"/>
    <mergeCell ref="H100:L100"/>
    <mergeCell ref="M100:Q100"/>
    <mergeCell ref="R100:V100"/>
    <mergeCell ref="W100:AA100"/>
    <mergeCell ref="AB100:AF100"/>
    <mergeCell ref="AG100:AK100"/>
    <mergeCell ref="AL100:AP100"/>
    <mergeCell ref="AQ100:AU100"/>
    <mergeCell ref="AB99:AF99"/>
    <mergeCell ref="AG99:AK99"/>
    <mergeCell ref="AL99:AP99"/>
    <mergeCell ref="AQ99:AU99"/>
    <mergeCell ref="AV99:AZ99"/>
    <mergeCell ref="BA99:BE99"/>
  </mergeCells>
  <phoneticPr fontId="4"/>
  <pageMargins left="0.2" right="0.2" top="0.39" bottom="0.2" header="0.2" footer="0.2"/>
  <pageSetup paperSize="9" scale="76" orientation="landscape" r:id="rId1"/>
  <headerFooter>
    <oddHeader>&amp;C&amp;16〔借入金返済・調達計画〕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A131C1-6B13-4816-B53D-D5097E0DD302}">
  <sheetPr>
    <tabColor rgb="FFCCFFFF"/>
    <pageSetUpPr fitToPage="1"/>
  </sheetPr>
  <dimension ref="B1:V92"/>
  <sheetViews>
    <sheetView showGridLines="0" zoomScale="70" zoomScaleNormal="70" workbookViewId="0">
      <selection activeCell="W19" sqref="W19"/>
    </sheetView>
  </sheetViews>
  <sheetFormatPr defaultColWidth="9" defaultRowHeight="13.5"/>
  <cols>
    <col min="1" max="1" width="2.875" style="598" customWidth="1"/>
    <col min="2" max="2" width="4" style="598" customWidth="1"/>
    <col min="3" max="3" width="10.625" style="598" customWidth="1"/>
    <col min="4" max="4" width="11.375" style="598" customWidth="1"/>
    <col min="5" max="5" width="8.375" style="598" customWidth="1"/>
    <col min="6" max="9" width="11.25" style="598" customWidth="1"/>
    <col min="10" max="10" width="10.5" style="598" customWidth="1"/>
    <col min="11" max="13" width="10.125" style="598" customWidth="1"/>
    <col min="14" max="18" width="8.625" style="598" customWidth="1"/>
    <col min="19" max="20" width="10.5" style="598" customWidth="1"/>
    <col min="21" max="21" width="20.875" style="598" customWidth="1"/>
    <col min="22" max="16384" width="9" style="598"/>
  </cols>
  <sheetData>
    <row r="1" spans="2:22" ht="30" customHeight="1">
      <c r="B1" s="2145" t="s">
        <v>397</v>
      </c>
      <c r="C1" s="2145"/>
      <c r="D1" s="2145"/>
      <c r="E1" s="2145"/>
      <c r="F1" s="2145"/>
      <c r="G1" s="2145"/>
      <c r="H1" s="2145"/>
      <c r="I1" s="2145"/>
      <c r="J1" s="2145"/>
      <c r="K1" s="2145"/>
      <c r="L1" s="2145"/>
      <c r="M1" s="2145"/>
      <c r="N1" s="2145"/>
      <c r="O1" s="2145"/>
      <c r="P1" s="2145"/>
      <c r="Q1" s="2145"/>
      <c r="R1" s="2145"/>
      <c r="S1" s="2145"/>
      <c r="T1" s="2145"/>
      <c r="U1" s="2145"/>
    </row>
    <row r="2" spans="2:22" ht="30" customHeight="1">
      <c r="B2" s="2146" t="s">
        <v>398</v>
      </c>
      <c r="C2" s="2147"/>
      <c r="D2" s="2148"/>
      <c r="E2" s="2149"/>
      <c r="F2" s="2149"/>
      <c r="I2" s="599"/>
      <c r="J2" s="600"/>
      <c r="K2" s="601"/>
      <c r="L2" s="601"/>
      <c r="M2" s="601"/>
      <c r="S2" s="602"/>
      <c r="T2" s="603"/>
      <c r="U2" s="604"/>
    </row>
    <row r="3" spans="2:22" ht="21.6" customHeight="1">
      <c r="C3" s="605"/>
      <c r="D3" s="606"/>
      <c r="E3" s="607"/>
      <c r="F3" s="607"/>
      <c r="I3" s="608" t="s">
        <v>86</v>
      </c>
      <c r="J3" s="2150"/>
      <c r="K3" s="2150"/>
      <c r="L3" s="2150"/>
      <c r="M3" s="601" t="s">
        <v>399</v>
      </c>
      <c r="S3" s="602"/>
      <c r="T3" s="603"/>
      <c r="U3" s="604"/>
    </row>
    <row r="4" spans="2:22" ht="12" customHeight="1" thickBot="1">
      <c r="U4" s="609" t="s">
        <v>11</v>
      </c>
    </row>
    <row r="5" spans="2:22" ht="20.25" customHeight="1">
      <c r="B5" s="610"/>
      <c r="C5" s="611" t="s">
        <v>400</v>
      </c>
      <c r="D5" s="612"/>
      <c r="E5" s="612"/>
      <c r="F5" s="613" t="s">
        <v>401</v>
      </c>
      <c r="G5" s="2151" t="s">
        <v>402</v>
      </c>
      <c r="H5" s="2152"/>
      <c r="I5" s="2152"/>
      <c r="J5" s="2153"/>
      <c r="K5" s="2154" t="s">
        <v>403</v>
      </c>
      <c r="L5" s="2155"/>
      <c r="M5" s="2156"/>
      <c r="N5" s="2151" t="s">
        <v>404</v>
      </c>
      <c r="O5" s="2152"/>
      <c r="P5" s="2152"/>
      <c r="Q5" s="2152"/>
      <c r="R5" s="2153"/>
      <c r="S5" s="614" t="s">
        <v>405</v>
      </c>
      <c r="T5" s="2157" t="s">
        <v>406</v>
      </c>
      <c r="U5" s="615" t="s">
        <v>407</v>
      </c>
    </row>
    <row r="6" spans="2:22" ht="19.5" customHeight="1" thickBot="1">
      <c r="B6" s="616"/>
      <c r="C6" s="617" t="s">
        <v>408</v>
      </c>
      <c r="D6" s="617" t="s">
        <v>409</v>
      </c>
      <c r="E6" s="617" t="s">
        <v>410</v>
      </c>
      <c r="F6" s="617" t="s">
        <v>411</v>
      </c>
      <c r="G6" s="618" t="s">
        <v>412</v>
      </c>
      <c r="H6" s="618" t="s">
        <v>413</v>
      </c>
      <c r="I6" s="618" t="s">
        <v>414</v>
      </c>
      <c r="J6" s="618" t="s">
        <v>415</v>
      </c>
      <c r="K6" s="619" t="s">
        <v>416</v>
      </c>
      <c r="L6" s="619" t="s">
        <v>417</v>
      </c>
      <c r="M6" s="619" t="s">
        <v>418</v>
      </c>
      <c r="N6" s="618" t="s">
        <v>419</v>
      </c>
      <c r="O6" s="618" t="s">
        <v>420</v>
      </c>
      <c r="P6" s="618" t="s">
        <v>421</v>
      </c>
      <c r="Q6" s="618" t="s">
        <v>422</v>
      </c>
      <c r="R6" s="618" t="s">
        <v>423</v>
      </c>
      <c r="S6" s="620" t="s">
        <v>424</v>
      </c>
      <c r="T6" s="2158"/>
      <c r="U6" s="621" t="s">
        <v>425</v>
      </c>
    </row>
    <row r="7" spans="2:22" ht="35.25" customHeight="1">
      <c r="B7" s="2134">
        <v>1</v>
      </c>
      <c r="C7" s="2144"/>
      <c r="D7" s="2144"/>
      <c r="E7" s="2138"/>
      <c r="F7" s="622"/>
      <c r="G7" s="2140"/>
      <c r="H7" s="622"/>
      <c r="I7" s="2132"/>
      <c r="J7" s="623"/>
      <c r="K7" s="622"/>
      <c r="L7" s="622"/>
      <c r="M7" s="622"/>
      <c r="N7" s="624"/>
      <c r="O7" s="625"/>
      <c r="P7" s="625"/>
      <c r="Q7" s="625"/>
      <c r="R7" s="625"/>
      <c r="S7" s="2132"/>
      <c r="T7" s="2132"/>
      <c r="U7" s="626"/>
    </row>
    <row r="8" spans="2:22" ht="35.25" customHeight="1" thickBot="1">
      <c r="B8" s="2135"/>
      <c r="C8" s="2143"/>
      <c r="D8" s="2143"/>
      <c r="E8" s="2139"/>
      <c r="F8" s="627"/>
      <c r="G8" s="2141"/>
      <c r="H8" s="627"/>
      <c r="I8" s="2133"/>
      <c r="J8" s="628"/>
      <c r="K8" s="629"/>
      <c r="L8" s="629"/>
      <c r="M8" s="629"/>
      <c r="N8" s="630"/>
      <c r="O8" s="631"/>
      <c r="P8" s="631"/>
      <c r="Q8" s="631"/>
      <c r="R8" s="632"/>
      <c r="S8" s="2133"/>
      <c r="T8" s="2133"/>
      <c r="U8" s="633"/>
    </row>
    <row r="9" spans="2:22" ht="35.25" customHeight="1">
      <c r="B9" s="2134">
        <v>2</v>
      </c>
      <c r="C9" s="2142"/>
      <c r="D9" s="2142"/>
      <c r="E9" s="2138"/>
      <c r="F9" s="622"/>
      <c r="G9" s="2140"/>
      <c r="H9" s="622"/>
      <c r="I9" s="2132"/>
      <c r="J9" s="623"/>
      <c r="K9" s="622"/>
      <c r="L9" s="622"/>
      <c r="M9" s="622"/>
      <c r="N9" s="634"/>
      <c r="O9" s="635"/>
      <c r="P9" s="635"/>
      <c r="Q9" s="635"/>
      <c r="R9" s="635"/>
      <c r="S9" s="2132"/>
      <c r="T9" s="2132"/>
      <c r="U9" s="636"/>
    </row>
    <row r="10" spans="2:22" ht="35.25" customHeight="1" thickBot="1">
      <c r="B10" s="2135"/>
      <c r="C10" s="2143"/>
      <c r="D10" s="2143"/>
      <c r="E10" s="2139"/>
      <c r="F10" s="627"/>
      <c r="G10" s="2141"/>
      <c r="H10" s="627"/>
      <c r="I10" s="2133"/>
      <c r="J10" s="628"/>
      <c r="K10" s="629"/>
      <c r="L10" s="629"/>
      <c r="M10" s="629"/>
      <c r="N10" s="630"/>
      <c r="O10" s="631"/>
      <c r="P10" s="631"/>
      <c r="Q10" s="631"/>
      <c r="R10" s="632"/>
      <c r="S10" s="2133"/>
      <c r="T10" s="2133"/>
      <c r="U10" s="633"/>
    </row>
    <row r="11" spans="2:22" ht="35.25" customHeight="1">
      <c r="B11" s="2134">
        <v>3</v>
      </c>
      <c r="C11" s="2136"/>
      <c r="D11" s="2136"/>
      <c r="E11" s="2138"/>
      <c r="F11" s="622"/>
      <c r="G11" s="2140"/>
      <c r="H11" s="622"/>
      <c r="I11" s="2132"/>
      <c r="J11" s="623"/>
      <c r="K11" s="622"/>
      <c r="L11" s="622"/>
      <c r="M11" s="622"/>
      <c r="N11" s="634"/>
      <c r="O11" s="635"/>
      <c r="P11" s="635"/>
      <c r="Q11" s="635"/>
      <c r="R11" s="635"/>
      <c r="S11" s="2132"/>
      <c r="T11" s="2132"/>
      <c r="U11" s="636"/>
    </row>
    <row r="12" spans="2:22" ht="35.25" customHeight="1" thickBot="1">
      <c r="B12" s="2135"/>
      <c r="C12" s="2137"/>
      <c r="D12" s="2137"/>
      <c r="E12" s="2139"/>
      <c r="F12" s="627"/>
      <c r="G12" s="2141"/>
      <c r="H12" s="627"/>
      <c r="I12" s="2133"/>
      <c r="J12" s="628"/>
      <c r="K12" s="629"/>
      <c r="L12" s="629"/>
      <c r="M12" s="629"/>
      <c r="N12" s="630"/>
      <c r="O12" s="631"/>
      <c r="P12" s="631"/>
      <c r="Q12" s="631"/>
      <c r="R12" s="632"/>
      <c r="S12" s="2133"/>
      <c r="T12" s="2133"/>
      <c r="U12" s="633"/>
    </row>
    <row r="13" spans="2:22" ht="35.25" customHeight="1">
      <c r="B13" s="2134">
        <v>4</v>
      </c>
      <c r="C13" s="2136"/>
      <c r="D13" s="2136"/>
      <c r="E13" s="2138"/>
      <c r="F13" s="622"/>
      <c r="G13" s="2140"/>
      <c r="H13" s="622"/>
      <c r="I13" s="2132"/>
      <c r="J13" s="623"/>
      <c r="K13" s="622"/>
      <c r="L13" s="622"/>
      <c r="M13" s="622"/>
      <c r="N13" s="634"/>
      <c r="O13" s="635"/>
      <c r="P13" s="635"/>
      <c r="Q13" s="635"/>
      <c r="R13" s="635"/>
      <c r="S13" s="2132"/>
      <c r="T13" s="2132"/>
      <c r="U13" s="636"/>
    </row>
    <row r="14" spans="2:22" ht="35.25" customHeight="1" thickBot="1">
      <c r="B14" s="2135"/>
      <c r="C14" s="2137"/>
      <c r="D14" s="2137"/>
      <c r="E14" s="2139"/>
      <c r="F14" s="627"/>
      <c r="G14" s="2141"/>
      <c r="H14" s="627"/>
      <c r="I14" s="2133"/>
      <c r="J14" s="628"/>
      <c r="K14" s="629"/>
      <c r="L14" s="629"/>
      <c r="M14" s="629"/>
      <c r="N14" s="630"/>
      <c r="O14" s="631"/>
      <c r="P14" s="631"/>
      <c r="Q14" s="631"/>
      <c r="R14" s="632"/>
      <c r="S14" s="2133"/>
      <c r="T14" s="2133"/>
      <c r="U14" s="633"/>
    </row>
    <row r="15" spans="2:22" ht="35.25" customHeight="1">
      <c r="B15" s="2134">
        <v>5</v>
      </c>
      <c r="C15" s="2136"/>
      <c r="D15" s="2136"/>
      <c r="E15" s="2138"/>
      <c r="F15" s="622"/>
      <c r="G15" s="2140"/>
      <c r="H15" s="622"/>
      <c r="I15" s="2132"/>
      <c r="J15" s="623"/>
      <c r="K15" s="622"/>
      <c r="L15" s="622"/>
      <c r="M15" s="622"/>
      <c r="N15" s="634"/>
      <c r="O15" s="635"/>
      <c r="P15" s="635"/>
      <c r="Q15" s="635"/>
      <c r="R15" s="635"/>
      <c r="S15" s="2132"/>
      <c r="T15" s="2132"/>
      <c r="U15" s="636"/>
    </row>
    <row r="16" spans="2:22" ht="35.25" customHeight="1" thickBot="1">
      <c r="B16" s="2135"/>
      <c r="C16" s="2137"/>
      <c r="D16" s="2137"/>
      <c r="E16" s="2139"/>
      <c r="F16" s="627"/>
      <c r="G16" s="2141"/>
      <c r="H16" s="627"/>
      <c r="I16" s="2133"/>
      <c r="J16" s="628"/>
      <c r="K16" s="629"/>
      <c r="L16" s="629"/>
      <c r="M16" s="629"/>
      <c r="N16" s="630"/>
      <c r="O16" s="631"/>
      <c r="P16" s="631"/>
      <c r="Q16" s="631"/>
      <c r="R16" s="632"/>
      <c r="S16" s="2133"/>
      <c r="T16" s="2133"/>
      <c r="U16" s="633"/>
      <c r="V16" s="637"/>
    </row>
    <row r="17" spans="2:21" ht="35.25" customHeight="1">
      <c r="B17" s="2134">
        <v>6</v>
      </c>
      <c r="C17" s="2136"/>
      <c r="D17" s="2136"/>
      <c r="E17" s="2138"/>
      <c r="F17" s="622"/>
      <c r="G17" s="2140"/>
      <c r="H17" s="622"/>
      <c r="I17" s="2132"/>
      <c r="J17" s="623"/>
      <c r="K17" s="622"/>
      <c r="L17" s="622"/>
      <c r="M17" s="622"/>
      <c r="N17" s="634"/>
      <c r="O17" s="635"/>
      <c r="P17" s="635"/>
      <c r="Q17" s="635"/>
      <c r="R17" s="635"/>
      <c r="S17" s="2132"/>
      <c r="T17" s="2132"/>
      <c r="U17" s="636"/>
    </row>
    <row r="18" spans="2:21" ht="35.25" customHeight="1" thickBot="1">
      <c r="B18" s="2135"/>
      <c r="C18" s="2137"/>
      <c r="D18" s="2137"/>
      <c r="E18" s="2139"/>
      <c r="F18" s="627"/>
      <c r="G18" s="2141"/>
      <c r="H18" s="627"/>
      <c r="I18" s="2133"/>
      <c r="J18" s="628"/>
      <c r="K18" s="629"/>
      <c r="L18" s="629"/>
      <c r="M18" s="629"/>
      <c r="N18" s="630"/>
      <c r="O18" s="631"/>
      <c r="P18" s="631"/>
      <c r="Q18" s="631"/>
      <c r="R18" s="632"/>
      <c r="S18" s="2133"/>
      <c r="T18" s="2133"/>
      <c r="U18" s="633"/>
    </row>
    <row r="19" spans="2:21" ht="35.25" customHeight="1">
      <c r="B19" s="2134">
        <v>7</v>
      </c>
      <c r="C19" s="2136"/>
      <c r="D19" s="2136"/>
      <c r="E19" s="2138"/>
      <c r="F19" s="622"/>
      <c r="G19" s="2140"/>
      <c r="H19" s="622"/>
      <c r="I19" s="2132"/>
      <c r="J19" s="623"/>
      <c r="K19" s="622"/>
      <c r="L19" s="622"/>
      <c r="M19" s="622"/>
      <c r="N19" s="634"/>
      <c r="O19" s="635"/>
      <c r="P19" s="635"/>
      <c r="Q19" s="635"/>
      <c r="R19" s="635"/>
      <c r="S19" s="2132"/>
      <c r="T19" s="2132"/>
      <c r="U19" s="636"/>
    </row>
    <row r="20" spans="2:21" ht="35.25" customHeight="1" thickBot="1">
      <c r="B20" s="2135"/>
      <c r="C20" s="2137"/>
      <c r="D20" s="2137"/>
      <c r="E20" s="2139"/>
      <c r="F20" s="627"/>
      <c r="G20" s="2141"/>
      <c r="H20" s="627"/>
      <c r="I20" s="2133"/>
      <c r="J20" s="628"/>
      <c r="K20" s="629"/>
      <c r="L20" s="629"/>
      <c r="M20" s="629"/>
      <c r="N20" s="630"/>
      <c r="O20" s="631"/>
      <c r="P20" s="631"/>
      <c r="Q20" s="631"/>
      <c r="R20" s="632"/>
      <c r="S20" s="2133"/>
      <c r="T20" s="2133"/>
      <c r="U20" s="633"/>
    </row>
    <row r="21" spans="2:21" ht="35.25" customHeight="1">
      <c r="B21" s="2134">
        <v>8</v>
      </c>
      <c r="C21" s="2136"/>
      <c r="D21" s="2136"/>
      <c r="E21" s="2138"/>
      <c r="F21" s="622"/>
      <c r="G21" s="2140"/>
      <c r="H21" s="622"/>
      <c r="I21" s="2132"/>
      <c r="J21" s="623"/>
      <c r="K21" s="622"/>
      <c r="L21" s="622"/>
      <c r="M21" s="622"/>
      <c r="N21" s="634"/>
      <c r="O21" s="635"/>
      <c r="P21" s="635"/>
      <c r="Q21" s="635"/>
      <c r="R21" s="635"/>
      <c r="S21" s="2132"/>
      <c r="T21" s="2132"/>
      <c r="U21" s="636"/>
    </row>
    <row r="22" spans="2:21" ht="35.25" customHeight="1" thickBot="1">
      <c r="B22" s="2135"/>
      <c r="C22" s="2137"/>
      <c r="D22" s="2137"/>
      <c r="E22" s="2139"/>
      <c r="F22" s="627"/>
      <c r="G22" s="2141"/>
      <c r="H22" s="627"/>
      <c r="I22" s="2133"/>
      <c r="J22" s="628"/>
      <c r="K22" s="629"/>
      <c r="L22" s="629"/>
      <c r="M22" s="629"/>
      <c r="N22" s="630"/>
      <c r="O22" s="631"/>
      <c r="P22" s="631"/>
      <c r="Q22" s="631"/>
      <c r="R22" s="632"/>
      <c r="S22" s="2133"/>
      <c r="T22" s="2133"/>
      <c r="U22" s="633"/>
    </row>
    <row r="23" spans="2:21" ht="35.25" customHeight="1">
      <c r="B23" s="2123" t="s">
        <v>426</v>
      </c>
      <c r="C23" s="2125"/>
      <c r="D23" s="2125"/>
      <c r="E23" s="2127"/>
      <c r="F23" s="638"/>
      <c r="G23" s="2129"/>
      <c r="H23" s="638"/>
      <c r="I23" s="639"/>
      <c r="J23" s="640"/>
      <c r="K23" s="640"/>
      <c r="L23" s="640"/>
      <c r="M23" s="640"/>
      <c r="N23" s="641">
        <f>N7+N9+N11+N13+N15+N17+N19+N21</f>
        <v>0</v>
      </c>
      <c r="O23" s="641">
        <f t="shared" ref="N23:R24" si="0">O7+O9+O11+O13+O15+O17+O19+O21</f>
        <v>0</v>
      </c>
      <c r="P23" s="641">
        <f t="shared" si="0"/>
        <v>0</v>
      </c>
      <c r="Q23" s="641">
        <f t="shared" si="0"/>
        <v>0</v>
      </c>
      <c r="R23" s="642">
        <f t="shared" si="0"/>
        <v>0</v>
      </c>
      <c r="S23" s="643"/>
      <c r="T23" s="643"/>
      <c r="U23" s="644"/>
    </row>
    <row r="24" spans="2:21" ht="35.25" customHeight="1" thickBot="1">
      <c r="B24" s="2124"/>
      <c r="C24" s="2126"/>
      <c r="D24" s="2126"/>
      <c r="E24" s="2128"/>
      <c r="F24" s="645">
        <f>F8+F10+F12+F14+F16+F18+F20+F22</f>
        <v>0</v>
      </c>
      <c r="G24" s="2130"/>
      <c r="H24" s="645">
        <f>H8+H10+H12+H14+H16+H18+H20+H22</f>
        <v>0</v>
      </c>
      <c r="I24" s="645">
        <f>I8+I10+I12+I14+I16+I18+I20+I22</f>
        <v>0</v>
      </c>
      <c r="J24" s="646"/>
      <c r="K24" s="647"/>
      <c r="L24" s="647"/>
      <c r="M24" s="647"/>
      <c r="N24" s="648">
        <f t="shared" si="0"/>
        <v>0</v>
      </c>
      <c r="O24" s="648">
        <f t="shared" si="0"/>
        <v>0</v>
      </c>
      <c r="P24" s="648">
        <f t="shared" si="0"/>
        <v>0</v>
      </c>
      <c r="Q24" s="648">
        <f t="shared" si="0"/>
        <v>0</v>
      </c>
      <c r="R24" s="649">
        <f t="shared" si="0"/>
        <v>0</v>
      </c>
      <c r="S24" s="650">
        <f>SUM(S7:S22)</f>
        <v>0</v>
      </c>
      <c r="T24" s="650">
        <f>SUM(T7:T22)</f>
        <v>0</v>
      </c>
      <c r="U24" s="651"/>
    </row>
    <row r="25" spans="2:21" ht="8.4499999999999993" customHeight="1">
      <c r="B25" s="652"/>
      <c r="C25" s="653"/>
      <c r="D25" s="653"/>
      <c r="E25" s="654"/>
      <c r="F25" s="655"/>
      <c r="G25" s="656"/>
      <c r="H25" s="655"/>
      <c r="I25" s="655"/>
      <c r="J25" s="657"/>
      <c r="K25" s="657"/>
      <c r="L25" s="657"/>
      <c r="M25" s="657"/>
      <c r="N25" s="658"/>
      <c r="O25" s="658"/>
      <c r="P25" s="658"/>
      <c r="Q25" s="658"/>
      <c r="R25" s="658"/>
      <c r="S25" s="659"/>
      <c r="T25" s="659"/>
      <c r="U25" s="660"/>
    </row>
    <row r="26" spans="2:21" ht="33.6" customHeight="1">
      <c r="M26" s="661"/>
      <c r="N26" s="661"/>
      <c r="O26" s="661"/>
      <c r="P26" s="661"/>
      <c r="Q26" s="661"/>
      <c r="R26" s="661"/>
      <c r="S26" s="662" t="s">
        <v>427</v>
      </c>
      <c r="T26" s="2131"/>
      <c r="U26" s="2131"/>
    </row>
    <row r="27" spans="2:21">
      <c r="U27" s="663" t="s">
        <v>40</v>
      </c>
    </row>
    <row r="51" spans="3:5" hidden="1">
      <c r="C51" s="211" t="s">
        <v>42</v>
      </c>
      <c r="E51" s="664" t="s">
        <v>41</v>
      </c>
    </row>
    <row r="52" spans="3:5" hidden="1">
      <c r="C52" s="211" t="s">
        <v>44</v>
      </c>
      <c r="E52" s="664" t="s">
        <v>43</v>
      </c>
    </row>
    <row r="53" spans="3:5" hidden="1">
      <c r="C53" s="211" t="s">
        <v>45</v>
      </c>
    </row>
    <row r="54" spans="3:5" hidden="1">
      <c r="C54" s="211" t="s">
        <v>46</v>
      </c>
    </row>
    <row r="55" spans="3:5" hidden="1">
      <c r="C55" s="211" t="s">
        <v>47</v>
      </c>
    </row>
    <row r="56" spans="3:5" hidden="1">
      <c r="C56" s="211" t="s">
        <v>48</v>
      </c>
    </row>
    <row r="57" spans="3:5" hidden="1">
      <c r="C57" s="211" t="s">
        <v>49</v>
      </c>
    </row>
    <row r="58" spans="3:5" hidden="1">
      <c r="C58" s="211" t="s">
        <v>50</v>
      </c>
    </row>
    <row r="59" spans="3:5" hidden="1">
      <c r="C59" s="211" t="s">
        <v>51</v>
      </c>
    </row>
    <row r="60" spans="3:5" hidden="1">
      <c r="C60" s="211" t="s">
        <v>52</v>
      </c>
    </row>
    <row r="61" spans="3:5" hidden="1">
      <c r="C61" s="211" t="s">
        <v>53</v>
      </c>
    </row>
    <row r="62" spans="3:5" hidden="1">
      <c r="C62" s="211" t="s">
        <v>54</v>
      </c>
    </row>
    <row r="63" spans="3:5" hidden="1">
      <c r="C63" s="211" t="s">
        <v>55</v>
      </c>
    </row>
    <row r="64" spans="3:5" hidden="1">
      <c r="C64" s="211" t="s">
        <v>56</v>
      </c>
    </row>
    <row r="65" spans="3:3" hidden="1">
      <c r="C65" s="211" t="s">
        <v>57</v>
      </c>
    </row>
    <row r="66" spans="3:3" hidden="1">
      <c r="C66" s="211" t="s">
        <v>58</v>
      </c>
    </row>
    <row r="67" spans="3:3" hidden="1">
      <c r="C67" s="211" t="s">
        <v>59</v>
      </c>
    </row>
    <row r="68" spans="3:3" hidden="1">
      <c r="C68" s="211" t="s">
        <v>60</v>
      </c>
    </row>
    <row r="69" spans="3:3" hidden="1">
      <c r="C69" s="211" t="s">
        <v>61</v>
      </c>
    </row>
    <row r="70" spans="3:3" hidden="1">
      <c r="C70" s="211" t="s">
        <v>62</v>
      </c>
    </row>
    <row r="71" spans="3:3" hidden="1">
      <c r="C71" s="211" t="s">
        <v>63</v>
      </c>
    </row>
    <row r="72" spans="3:3" hidden="1">
      <c r="C72" s="211" t="s">
        <v>64</v>
      </c>
    </row>
    <row r="73" spans="3:3" hidden="1">
      <c r="C73" s="211" t="s">
        <v>65</v>
      </c>
    </row>
    <row r="74" spans="3:3" hidden="1">
      <c r="C74" s="211" t="s">
        <v>66</v>
      </c>
    </row>
    <row r="75" spans="3:3" hidden="1">
      <c r="C75" s="211" t="s">
        <v>67</v>
      </c>
    </row>
    <row r="76" spans="3:3" hidden="1">
      <c r="C76" s="211" t="s">
        <v>68</v>
      </c>
    </row>
    <row r="77" spans="3:3" hidden="1">
      <c r="C77" s="211" t="s">
        <v>69</v>
      </c>
    </row>
    <row r="78" spans="3:3" hidden="1">
      <c r="C78" s="211" t="s">
        <v>70</v>
      </c>
    </row>
    <row r="79" spans="3:3" hidden="1">
      <c r="C79" s="211" t="s">
        <v>71</v>
      </c>
    </row>
    <row r="80" spans="3:3" hidden="1">
      <c r="C80" s="211" t="s">
        <v>72</v>
      </c>
    </row>
    <row r="81" spans="3:3" hidden="1">
      <c r="C81" s="211" t="s">
        <v>73</v>
      </c>
    </row>
    <row r="82" spans="3:3" hidden="1">
      <c r="C82" s="211" t="s">
        <v>74</v>
      </c>
    </row>
    <row r="83" spans="3:3" hidden="1">
      <c r="C83" s="211" t="s">
        <v>75</v>
      </c>
    </row>
    <row r="84" spans="3:3" hidden="1">
      <c r="C84" s="211" t="s">
        <v>76</v>
      </c>
    </row>
    <row r="85" spans="3:3" hidden="1">
      <c r="C85" s="211" t="s">
        <v>77</v>
      </c>
    </row>
    <row r="86" spans="3:3" hidden="1">
      <c r="C86" s="211" t="s">
        <v>78</v>
      </c>
    </row>
    <row r="87" spans="3:3" hidden="1">
      <c r="C87" s="211" t="s">
        <v>79</v>
      </c>
    </row>
    <row r="88" spans="3:3" hidden="1">
      <c r="C88" s="211" t="s">
        <v>80</v>
      </c>
    </row>
    <row r="89" spans="3:3" hidden="1">
      <c r="C89" s="211" t="s">
        <v>81</v>
      </c>
    </row>
    <row r="90" spans="3:3" hidden="1">
      <c r="C90" s="211" t="s">
        <v>82</v>
      </c>
    </row>
    <row r="91" spans="3:3" hidden="1">
      <c r="C91" s="211" t="s">
        <v>83</v>
      </c>
    </row>
    <row r="92" spans="3:3" hidden="1">
      <c r="C92" s="211" t="s">
        <v>84</v>
      </c>
    </row>
  </sheetData>
  <sheetProtection sheet="1" objects="1" scenarios="1"/>
  <mergeCells count="78">
    <mergeCell ref="I7:I8"/>
    <mergeCell ref="B1:U1"/>
    <mergeCell ref="B2:C2"/>
    <mergeCell ref="D2:F2"/>
    <mergeCell ref="J3:L3"/>
    <mergeCell ref="G5:J5"/>
    <mergeCell ref="K5:M5"/>
    <mergeCell ref="N5:R5"/>
    <mergeCell ref="T5:T6"/>
    <mergeCell ref="I11:I12"/>
    <mergeCell ref="S7:S8"/>
    <mergeCell ref="T7:T8"/>
    <mergeCell ref="B9:B10"/>
    <mergeCell ref="C9:C10"/>
    <mergeCell ref="D9:D10"/>
    <mergeCell ref="E9:E10"/>
    <mergeCell ref="G9:G10"/>
    <mergeCell ref="I9:I10"/>
    <mergeCell ref="S9:S10"/>
    <mergeCell ref="T9:T10"/>
    <mergeCell ref="B7:B8"/>
    <mergeCell ref="C7:C8"/>
    <mergeCell ref="D7:D8"/>
    <mergeCell ref="E7:E8"/>
    <mergeCell ref="G7:G8"/>
    <mergeCell ref="I15:I16"/>
    <mergeCell ref="S11:S12"/>
    <mergeCell ref="T11:T12"/>
    <mergeCell ref="B13:B14"/>
    <mergeCell ref="C13:C14"/>
    <mergeCell ref="D13:D14"/>
    <mergeCell ref="E13:E14"/>
    <mergeCell ref="G13:G14"/>
    <mergeCell ref="I13:I14"/>
    <mergeCell ref="S13:S14"/>
    <mergeCell ref="T13:T14"/>
    <mergeCell ref="B11:B12"/>
    <mergeCell ref="C11:C12"/>
    <mergeCell ref="D11:D12"/>
    <mergeCell ref="E11:E12"/>
    <mergeCell ref="G11:G12"/>
    <mergeCell ref="I19:I20"/>
    <mergeCell ref="S15:S16"/>
    <mergeCell ref="T15:T16"/>
    <mergeCell ref="B17:B18"/>
    <mergeCell ref="C17:C18"/>
    <mergeCell ref="D17:D18"/>
    <mergeCell ref="E17:E18"/>
    <mergeCell ref="G17:G18"/>
    <mergeCell ref="I17:I18"/>
    <mergeCell ref="S17:S18"/>
    <mergeCell ref="T17:T18"/>
    <mergeCell ref="B15:B16"/>
    <mergeCell ref="C15:C16"/>
    <mergeCell ref="D15:D16"/>
    <mergeCell ref="E15:E16"/>
    <mergeCell ref="G15:G16"/>
    <mergeCell ref="T26:U26"/>
    <mergeCell ref="S19:S20"/>
    <mergeCell ref="T19:T20"/>
    <mergeCell ref="B21:B22"/>
    <mergeCell ref="C21:C22"/>
    <mergeCell ref="D21:D22"/>
    <mergeCell ref="E21:E22"/>
    <mergeCell ref="G21:G22"/>
    <mergeCell ref="I21:I22"/>
    <mergeCell ref="S21:S22"/>
    <mergeCell ref="T21:T22"/>
    <mergeCell ref="B19:B20"/>
    <mergeCell ref="C19:C20"/>
    <mergeCell ref="D19:D20"/>
    <mergeCell ref="E19:E20"/>
    <mergeCell ref="G19:G20"/>
    <mergeCell ref="B23:B24"/>
    <mergeCell ref="C23:C24"/>
    <mergeCell ref="D23:D24"/>
    <mergeCell ref="E23:E24"/>
    <mergeCell ref="G23:G24"/>
  </mergeCells>
  <phoneticPr fontId="4"/>
  <dataValidations count="2">
    <dataValidation type="list" allowBlank="1" showInputMessage="1" showErrorMessage="1" sqref="T26:U26" xr:uid="{3806AB34-17BB-44D1-961B-0AD41567EFC0}">
      <formula1>$C$51:$C$92</formula1>
    </dataValidation>
    <dataValidation type="list" allowBlank="1" showInputMessage="1" showErrorMessage="1" sqref="U4" xr:uid="{02D18E06-98CC-4556-A053-267B1A736605}">
      <formula1>$E$51:$E$52</formula1>
    </dataValidation>
  </dataValidations>
  <pageMargins left="0.31496062992125984" right="0" top="0.47244094488188981" bottom="0.19685039370078741" header="0.19685039370078741" footer="0.19685039370078741"/>
  <pageSetup paperSize="9" scale="69" orientation="landscape" horizontalDpi="300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0C4079-C146-405A-B18F-CFF1B151EF75}">
  <sheetPr>
    <tabColor rgb="FFFFFF00"/>
    <pageSetUpPr fitToPage="1"/>
  </sheetPr>
  <dimension ref="B1:N91"/>
  <sheetViews>
    <sheetView showGridLines="0" zoomScale="85" zoomScaleNormal="85" workbookViewId="0">
      <selection activeCell="C6" sqref="C6"/>
    </sheetView>
  </sheetViews>
  <sheetFormatPr defaultColWidth="9" defaultRowHeight="13.5"/>
  <cols>
    <col min="1" max="1" width="9" style="666"/>
    <col min="2" max="2" width="4.125" style="666" customWidth="1"/>
    <col min="3" max="3" width="12.875" style="666" customWidth="1"/>
    <col min="4" max="13" width="14.875" style="666" customWidth="1"/>
    <col min="14" max="16384" width="9" style="666"/>
  </cols>
  <sheetData>
    <row r="1" spans="2:13" ht="22.5" customHeight="1">
      <c r="B1" s="2175" t="s">
        <v>428</v>
      </c>
      <c r="C1" s="2175"/>
      <c r="D1" s="2175"/>
      <c r="E1" s="2175"/>
      <c r="F1" s="2175"/>
      <c r="G1" s="2175"/>
      <c r="H1" s="2175"/>
      <c r="I1" s="2175"/>
      <c r="J1" s="2175"/>
      <c r="K1" s="2175"/>
      <c r="L1" s="2175"/>
      <c r="M1" s="665" t="s">
        <v>429</v>
      </c>
    </row>
    <row r="2" spans="2:13" ht="11.1" customHeight="1">
      <c r="B2" s="667"/>
      <c r="C2" s="668"/>
      <c r="D2" s="668"/>
      <c r="E2" s="668"/>
      <c r="F2" s="668"/>
      <c r="G2" s="668"/>
      <c r="H2" s="668"/>
      <c r="I2" s="668"/>
      <c r="J2" s="668"/>
      <c r="K2" s="668"/>
      <c r="L2" s="668"/>
      <c r="M2" s="665"/>
    </row>
    <row r="3" spans="2:13" ht="21.95" customHeight="1">
      <c r="B3" s="2176" t="s">
        <v>430</v>
      </c>
      <c r="C3" s="2176"/>
      <c r="D3" s="2177"/>
      <c r="E3" s="2177"/>
      <c r="F3" s="669" t="s">
        <v>1</v>
      </c>
      <c r="G3" s="2178"/>
      <c r="H3" s="2178"/>
      <c r="I3" s="670" t="s">
        <v>431</v>
      </c>
      <c r="J3" s="671"/>
      <c r="M3" s="672"/>
    </row>
    <row r="4" spans="2:13" ht="10.5" customHeight="1" thickBot="1">
      <c r="M4" s="673" t="s">
        <v>132</v>
      </c>
    </row>
    <row r="5" spans="2:13" ht="48.75" customHeight="1">
      <c r="B5" s="2179" t="s">
        <v>432</v>
      </c>
      <c r="C5" s="2180"/>
      <c r="D5" s="674"/>
      <c r="E5" s="674"/>
      <c r="F5" s="674"/>
      <c r="G5" s="674"/>
      <c r="H5" s="674"/>
      <c r="I5" s="674"/>
      <c r="J5" s="674"/>
      <c r="K5" s="674"/>
      <c r="L5" s="674"/>
      <c r="M5" s="675"/>
    </row>
    <row r="6" spans="2:13" ht="21" customHeight="1">
      <c r="B6" s="676" t="s">
        <v>433</v>
      </c>
      <c r="C6" s="677"/>
      <c r="D6" s="678"/>
      <c r="E6" s="678"/>
      <c r="F6" s="678"/>
      <c r="G6" s="678"/>
      <c r="H6" s="678"/>
      <c r="I6" s="678"/>
      <c r="J6" s="678"/>
      <c r="K6" s="678"/>
      <c r="L6" s="678"/>
      <c r="M6" s="679"/>
    </row>
    <row r="7" spans="2:13" ht="18" customHeight="1">
      <c r="B7" s="676"/>
      <c r="C7" s="680" t="s">
        <v>434</v>
      </c>
      <c r="D7" s="681"/>
      <c r="E7" s="681"/>
      <c r="F7" s="681"/>
      <c r="G7" s="681"/>
      <c r="H7" s="681"/>
      <c r="I7" s="681"/>
      <c r="J7" s="681"/>
      <c r="K7" s="681"/>
      <c r="L7" s="681"/>
      <c r="M7" s="682"/>
    </row>
    <row r="8" spans="2:13" ht="16.5" customHeight="1">
      <c r="B8" s="676"/>
      <c r="C8" s="680" t="s">
        <v>435</v>
      </c>
      <c r="D8" s="681"/>
      <c r="E8" s="681"/>
      <c r="F8" s="681"/>
      <c r="G8" s="681"/>
      <c r="H8" s="681"/>
      <c r="I8" s="681"/>
      <c r="J8" s="681"/>
      <c r="K8" s="681"/>
      <c r="L8" s="681"/>
      <c r="M8" s="682"/>
    </row>
    <row r="9" spans="2:13" ht="16.5" customHeight="1">
      <c r="B9" s="676"/>
      <c r="C9" s="680" t="s">
        <v>436</v>
      </c>
      <c r="D9" s="681"/>
      <c r="E9" s="681"/>
      <c r="F9" s="681"/>
      <c r="G9" s="681"/>
      <c r="H9" s="681"/>
      <c r="I9" s="681"/>
      <c r="J9" s="681"/>
      <c r="K9" s="681"/>
      <c r="L9" s="681"/>
      <c r="M9" s="682"/>
    </row>
    <row r="10" spans="2:13" ht="16.5" customHeight="1">
      <c r="B10" s="676"/>
      <c r="C10" s="680" t="s">
        <v>437</v>
      </c>
      <c r="D10" s="681"/>
      <c r="E10" s="681"/>
      <c r="F10" s="681"/>
      <c r="G10" s="681"/>
      <c r="H10" s="681"/>
      <c r="I10" s="681"/>
      <c r="J10" s="681"/>
      <c r="K10" s="681"/>
      <c r="L10" s="681"/>
      <c r="M10" s="682"/>
    </row>
    <row r="11" spans="2:13" ht="16.5" customHeight="1">
      <c r="B11" s="676"/>
      <c r="C11" s="680" t="s">
        <v>438</v>
      </c>
      <c r="D11" s="681"/>
      <c r="E11" s="681"/>
      <c r="F11" s="681"/>
      <c r="G11" s="681"/>
      <c r="H11" s="681"/>
      <c r="I11" s="681"/>
      <c r="J11" s="681"/>
      <c r="K11" s="681"/>
      <c r="L11" s="681"/>
      <c r="M11" s="682"/>
    </row>
    <row r="12" spans="2:13" ht="21" customHeight="1">
      <c r="B12" s="683"/>
      <c r="C12" s="684" t="s">
        <v>439</v>
      </c>
      <c r="D12" s="685"/>
      <c r="E12" s="685"/>
      <c r="F12" s="685"/>
      <c r="G12" s="685"/>
      <c r="H12" s="685"/>
      <c r="I12" s="685"/>
      <c r="J12" s="685"/>
      <c r="K12" s="685"/>
      <c r="L12" s="685"/>
      <c r="M12" s="686"/>
    </row>
    <row r="13" spans="2:13" ht="21" customHeight="1">
      <c r="B13" s="2169" t="s">
        <v>440</v>
      </c>
      <c r="C13" s="2170"/>
      <c r="D13" s="681"/>
      <c r="E13" s="681"/>
      <c r="F13" s="681"/>
      <c r="G13" s="681"/>
      <c r="H13" s="681"/>
      <c r="I13" s="681"/>
      <c r="J13" s="681"/>
      <c r="K13" s="681"/>
      <c r="L13" s="681"/>
      <c r="M13" s="682"/>
    </row>
    <row r="14" spans="2:13" ht="21" customHeight="1">
      <c r="B14" s="2167" t="s">
        <v>441</v>
      </c>
      <c r="C14" s="2168"/>
      <c r="D14" s="685"/>
      <c r="E14" s="685"/>
      <c r="F14" s="685"/>
      <c r="G14" s="685"/>
      <c r="H14" s="685"/>
      <c r="I14" s="685"/>
      <c r="J14" s="685"/>
      <c r="K14" s="685"/>
      <c r="L14" s="685"/>
      <c r="M14" s="686"/>
    </row>
    <row r="15" spans="2:13" ht="21" customHeight="1">
      <c r="B15" s="2169" t="s">
        <v>442</v>
      </c>
      <c r="C15" s="2170"/>
      <c r="D15" s="681"/>
      <c r="E15" s="681"/>
      <c r="F15" s="681"/>
      <c r="G15" s="681"/>
      <c r="H15" s="681"/>
      <c r="I15" s="681"/>
      <c r="J15" s="681"/>
      <c r="K15" s="681"/>
      <c r="L15" s="681"/>
      <c r="M15" s="682"/>
    </row>
    <row r="16" spans="2:13" ht="21" customHeight="1">
      <c r="B16" s="2171" t="s">
        <v>443</v>
      </c>
      <c r="C16" s="2172"/>
      <c r="D16" s="681"/>
      <c r="E16" s="681"/>
      <c r="F16" s="681"/>
      <c r="G16" s="681"/>
      <c r="H16" s="681"/>
      <c r="I16" s="681"/>
      <c r="J16" s="681"/>
      <c r="K16" s="681"/>
      <c r="L16" s="681"/>
      <c r="M16" s="682"/>
    </row>
    <row r="17" spans="2:13" ht="21" customHeight="1">
      <c r="B17" s="2167" t="s">
        <v>444</v>
      </c>
      <c r="C17" s="2168"/>
      <c r="D17" s="685"/>
      <c r="E17" s="685"/>
      <c r="F17" s="685"/>
      <c r="G17" s="685"/>
      <c r="H17" s="685"/>
      <c r="I17" s="685"/>
      <c r="J17" s="685"/>
      <c r="K17" s="685"/>
      <c r="L17" s="685"/>
      <c r="M17" s="686"/>
    </row>
    <row r="18" spans="2:13" ht="18.75" customHeight="1">
      <c r="B18" s="687" t="s">
        <v>445</v>
      </c>
      <c r="C18" s="688" t="s">
        <v>446</v>
      </c>
      <c r="D18" s="689"/>
      <c r="E18" s="689"/>
      <c r="F18" s="689"/>
      <c r="G18" s="689"/>
      <c r="H18" s="689"/>
      <c r="I18" s="689"/>
      <c r="J18" s="689"/>
      <c r="K18" s="689"/>
      <c r="L18" s="689"/>
      <c r="M18" s="690"/>
    </row>
    <row r="19" spans="2:13" ht="18.75" customHeight="1">
      <c r="B19" s="687" t="s">
        <v>447</v>
      </c>
      <c r="C19" s="688" t="s">
        <v>448</v>
      </c>
      <c r="D19" s="689"/>
      <c r="E19" s="689"/>
      <c r="F19" s="689"/>
      <c r="G19" s="689"/>
      <c r="H19" s="689"/>
      <c r="I19" s="689"/>
      <c r="J19" s="689"/>
      <c r="K19" s="689"/>
      <c r="L19" s="689"/>
      <c r="M19" s="690"/>
    </row>
    <row r="20" spans="2:13" ht="18.75" customHeight="1">
      <c r="B20" s="691" t="s">
        <v>449</v>
      </c>
      <c r="C20" s="684" t="s">
        <v>450</v>
      </c>
      <c r="D20" s="685"/>
      <c r="E20" s="685"/>
      <c r="F20" s="685"/>
      <c r="G20" s="685"/>
      <c r="H20" s="685"/>
      <c r="I20" s="685"/>
      <c r="J20" s="685"/>
      <c r="K20" s="685"/>
      <c r="L20" s="685"/>
      <c r="M20" s="686"/>
    </row>
    <row r="21" spans="2:13" ht="16.5" customHeight="1">
      <c r="B21" s="2163" t="s">
        <v>451</v>
      </c>
      <c r="C21" s="2164"/>
      <c r="D21" s="689"/>
      <c r="E21" s="689"/>
      <c r="F21" s="689"/>
      <c r="G21" s="689"/>
      <c r="H21" s="689"/>
      <c r="I21" s="689"/>
      <c r="J21" s="689"/>
      <c r="K21" s="689"/>
      <c r="L21" s="689"/>
      <c r="M21" s="690"/>
    </row>
    <row r="22" spans="2:13" ht="16.5" customHeight="1">
      <c r="B22" s="2173" t="s">
        <v>452</v>
      </c>
      <c r="C22" s="2174"/>
      <c r="D22" s="689"/>
      <c r="E22" s="689"/>
      <c r="F22" s="689"/>
      <c r="G22" s="689"/>
      <c r="H22" s="689"/>
      <c r="I22" s="689"/>
      <c r="J22" s="689"/>
      <c r="K22" s="689"/>
      <c r="L22" s="689"/>
      <c r="M22" s="690"/>
    </row>
    <row r="23" spans="2:13" ht="16.5" customHeight="1">
      <c r="B23" s="2159" t="s">
        <v>453</v>
      </c>
      <c r="C23" s="2160"/>
      <c r="D23" s="685"/>
      <c r="E23" s="685"/>
      <c r="F23" s="685"/>
      <c r="G23" s="685"/>
      <c r="H23" s="685"/>
      <c r="I23" s="685"/>
      <c r="J23" s="685"/>
      <c r="K23" s="685"/>
      <c r="L23" s="685"/>
      <c r="M23" s="686"/>
    </row>
    <row r="24" spans="2:13" ht="81.599999999999994" customHeight="1">
      <c r="B24" s="2161" t="s">
        <v>454</v>
      </c>
      <c r="C24" s="2162"/>
      <c r="D24" s="685"/>
      <c r="E24" s="685"/>
      <c r="F24" s="685"/>
      <c r="G24" s="685"/>
      <c r="H24" s="685"/>
      <c r="I24" s="685"/>
      <c r="J24" s="685"/>
      <c r="K24" s="685"/>
      <c r="L24" s="685"/>
      <c r="M24" s="686"/>
    </row>
    <row r="25" spans="2:13" ht="30" customHeight="1">
      <c r="B25" s="2163" t="s">
        <v>455</v>
      </c>
      <c r="C25" s="2164"/>
      <c r="D25" s="689"/>
      <c r="E25" s="689"/>
      <c r="F25" s="689"/>
      <c r="G25" s="689"/>
      <c r="H25" s="689"/>
      <c r="I25" s="689"/>
      <c r="J25" s="689"/>
      <c r="K25" s="689"/>
      <c r="L25" s="689"/>
      <c r="M25" s="690"/>
    </row>
    <row r="26" spans="2:13" ht="27.75" customHeight="1">
      <c r="B26" s="2159"/>
      <c r="C26" s="2160"/>
      <c r="D26" s="685"/>
      <c r="E26" s="685"/>
      <c r="F26" s="685"/>
      <c r="G26" s="685"/>
      <c r="H26" s="685"/>
      <c r="I26" s="685"/>
      <c r="J26" s="685"/>
      <c r="K26" s="685"/>
      <c r="L26" s="685"/>
      <c r="M26" s="686"/>
    </row>
    <row r="27" spans="2:13">
      <c r="B27" s="676" t="s">
        <v>456</v>
      </c>
      <c r="C27" s="692"/>
      <c r="D27" s="689"/>
      <c r="E27" s="689"/>
      <c r="F27" s="689"/>
      <c r="G27" s="689"/>
      <c r="H27" s="689"/>
      <c r="I27" s="689"/>
      <c r="J27" s="689"/>
      <c r="K27" s="689"/>
      <c r="L27" s="689"/>
      <c r="M27" s="690"/>
    </row>
    <row r="28" spans="2:13">
      <c r="B28" s="676"/>
      <c r="C28" s="692" t="s">
        <v>457</v>
      </c>
      <c r="D28" s="689"/>
      <c r="E28" s="689"/>
      <c r="F28" s="689"/>
      <c r="G28" s="689"/>
      <c r="H28" s="689"/>
      <c r="I28" s="689"/>
      <c r="J28" s="689"/>
      <c r="K28" s="689"/>
      <c r="L28" s="689"/>
      <c r="M28" s="690"/>
    </row>
    <row r="29" spans="2:13">
      <c r="B29" s="676"/>
      <c r="C29" s="692" t="s">
        <v>458</v>
      </c>
      <c r="D29" s="689"/>
      <c r="E29" s="689"/>
      <c r="F29" s="689"/>
      <c r="G29" s="689"/>
      <c r="H29" s="689"/>
      <c r="I29" s="689"/>
      <c r="J29" s="689"/>
      <c r="K29" s="689"/>
      <c r="L29" s="689"/>
      <c r="M29" s="690"/>
    </row>
    <row r="30" spans="2:13">
      <c r="B30" s="676"/>
      <c r="C30" s="692" t="s">
        <v>459</v>
      </c>
      <c r="D30" s="689"/>
      <c r="E30" s="689"/>
      <c r="F30" s="689"/>
      <c r="G30" s="689"/>
      <c r="H30" s="689"/>
      <c r="I30" s="689"/>
      <c r="J30" s="689"/>
      <c r="K30" s="689"/>
      <c r="L30" s="689"/>
      <c r="M30" s="690"/>
    </row>
    <row r="31" spans="2:13" ht="18.75" customHeight="1" thickBot="1">
      <c r="B31" s="693"/>
      <c r="C31" s="694" t="s">
        <v>460</v>
      </c>
      <c r="D31" s="695"/>
      <c r="E31" s="695"/>
      <c r="F31" s="695"/>
      <c r="G31" s="695"/>
      <c r="H31" s="695"/>
      <c r="I31" s="695"/>
      <c r="J31" s="695"/>
      <c r="K31" s="695"/>
      <c r="L31" s="695"/>
      <c r="M31" s="696"/>
    </row>
    <row r="32" spans="2:13" ht="5.25" customHeight="1">
      <c r="B32" s="697"/>
      <c r="C32" s="697"/>
    </row>
    <row r="33" spans="2:14">
      <c r="B33" s="697"/>
      <c r="C33" s="697" t="s">
        <v>461</v>
      </c>
      <c r="M33" s="698"/>
    </row>
    <row r="34" spans="2:14" ht="21.6" customHeight="1">
      <c r="B34" s="697"/>
      <c r="C34" s="2165"/>
      <c r="D34" s="2165"/>
      <c r="E34" s="2165"/>
      <c r="F34" s="2165"/>
      <c r="G34" s="2165"/>
      <c r="H34" s="2165"/>
      <c r="I34" s="2165"/>
      <c r="J34" s="2165"/>
      <c r="K34" s="699"/>
      <c r="L34" s="699"/>
      <c r="M34" s="699"/>
    </row>
    <row r="35" spans="2:14" ht="21.75" customHeight="1">
      <c r="C35" s="2166"/>
      <c r="D35" s="2166"/>
      <c r="E35" s="2166"/>
      <c r="F35" s="2166"/>
      <c r="G35" s="2166"/>
      <c r="H35" s="2166"/>
      <c r="I35" s="2166"/>
      <c r="J35" s="2166"/>
      <c r="K35" s="699"/>
      <c r="L35" s="700" t="s">
        <v>462</v>
      </c>
      <c r="M35" s="701"/>
    </row>
    <row r="36" spans="2:14">
      <c r="B36" s="699"/>
      <c r="C36" s="699"/>
      <c r="D36" s="699"/>
      <c r="E36" s="699"/>
      <c r="F36" s="699"/>
      <c r="G36" s="699"/>
      <c r="H36" s="699"/>
      <c r="I36" s="699"/>
      <c r="J36" s="699"/>
      <c r="K36" s="699"/>
      <c r="L36" s="699"/>
      <c r="M36" s="702" t="s">
        <v>40</v>
      </c>
      <c r="N36" s="699"/>
    </row>
    <row r="50" spans="3:3" hidden="1">
      <c r="C50" s="211" t="s">
        <v>42</v>
      </c>
    </row>
    <row r="51" spans="3:3" hidden="1">
      <c r="C51" s="211" t="s">
        <v>44</v>
      </c>
    </row>
    <row r="52" spans="3:3" hidden="1">
      <c r="C52" s="211" t="s">
        <v>45</v>
      </c>
    </row>
    <row r="53" spans="3:3" hidden="1">
      <c r="C53" s="211" t="s">
        <v>46</v>
      </c>
    </row>
    <row r="54" spans="3:3" hidden="1">
      <c r="C54" s="211" t="s">
        <v>47</v>
      </c>
    </row>
    <row r="55" spans="3:3" hidden="1">
      <c r="C55" s="211" t="s">
        <v>48</v>
      </c>
    </row>
    <row r="56" spans="3:3" hidden="1">
      <c r="C56" s="211" t="s">
        <v>49</v>
      </c>
    </row>
    <row r="57" spans="3:3" hidden="1">
      <c r="C57" s="211" t="s">
        <v>50</v>
      </c>
    </row>
    <row r="58" spans="3:3" hidden="1">
      <c r="C58" s="211" t="s">
        <v>51</v>
      </c>
    </row>
    <row r="59" spans="3:3" hidden="1">
      <c r="C59" s="211" t="s">
        <v>52</v>
      </c>
    </row>
    <row r="60" spans="3:3" hidden="1">
      <c r="C60" s="211" t="s">
        <v>53</v>
      </c>
    </row>
    <row r="61" spans="3:3" hidden="1">
      <c r="C61" s="211" t="s">
        <v>54</v>
      </c>
    </row>
    <row r="62" spans="3:3" hidden="1">
      <c r="C62" s="211" t="s">
        <v>55</v>
      </c>
    </row>
    <row r="63" spans="3:3" hidden="1">
      <c r="C63" s="211" t="s">
        <v>56</v>
      </c>
    </row>
    <row r="64" spans="3:3" hidden="1">
      <c r="C64" s="211" t="s">
        <v>57</v>
      </c>
    </row>
    <row r="65" spans="3:3" hidden="1">
      <c r="C65" s="211" t="s">
        <v>58</v>
      </c>
    </row>
    <row r="66" spans="3:3" hidden="1">
      <c r="C66" s="211" t="s">
        <v>59</v>
      </c>
    </row>
    <row r="67" spans="3:3" hidden="1">
      <c r="C67" s="211" t="s">
        <v>60</v>
      </c>
    </row>
    <row r="68" spans="3:3" hidden="1">
      <c r="C68" s="211" t="s">
        <v>61</v>
      </c>
    </row>
    <row r="69" spans="3:3" hidden="1">
      <c r="C69" s="211" t="s">
        <v>62</v>
      </c>
    </row>
    <row r="70" spans="3:3" hidden="1">
      <c r="C70" s="211" t="s">
        <v>63</v>
      </c>
    </row>
    <row r="71" spans="3:3" hidden="1">
      <c r="C71" s="211" t="s">
        <v>64</v>
      </c>
    </row>
    <row r="72" spans="3:3" hidden="1">
      <c r="C72" s="211" t="s">
        <v>65</v>
      </c>
    </row>
    <row r="73" spans="3:3" hidden="1">
      <c r="C73" s="211" t="s">
        <v>66</v>
      </c>
    </row>
    <row r="74" spans="3:3" hidden="1">
      <c r="C74" s="211" t="s">
        <v>67</v>
      </c>
    </row>
    <row r="75" spans="3:3" hidden="1">
      <c r="C75" s="211" t="s">
        <v>68</v>
      </c>
    </row>
    <row r="76" spans="3:3" hidden="1">
      <c r="C76" s="211" t="s">
        <v>69</v>
      </c>
    </row>
    <row r="77" spans="3:3" hidden="1">
      <c r="C77" s="211" t="s">
        <v>70</v>
      </c>
    </row>
    <row r="78" spans="3:3" hidden="1">
      <c r="C78" s="211" t="s">
        <v>71</v>
      </c>
    </row>
    <row r="79" spans="3:3" hidden="1">
      <c r="C79" s="211" t="s">
        <v>72</v>
      </c>
    </row>
    <row r="80" spans="3:3" hidden="1">
      <c r="C80" s="211" t="s">
        <v>73</v>
      </c>
    </row>
    <row r="81" spans="3:3" hidden="1">
      <c r="C81" s="211" t="s">
        <v>74</v>
      </c>
    </row>
    <row r="82" spans="3:3" hidden="1">
      <c r="C82" s="211" t="s">
        <v>75</v>
      </c>
    </row>
    <row r="83" spans="3:3" hidden="1">
      <c r="C83" s="211" t="s">
        <v>76</v>
      </c>
    </row>
    <row r="84" spans="3:3" hidden="1">
      <c r="C84" s="211" t="s">
        <v>77</v>
      </c>
    </row>
    <row r="85" spans="3:3" hidden="1">
      <c r="C85" s="211" t="s">
        <v>78</v>
      </c>
    </row>
    <row r="86" spans="3:3" hidden="1">
      <c r="C86" s="211" t="s">
        <v>79</v>
      </c>
    </row>
    <row r="87" spans="3:3" hidden="1">
      <c r="C87" s="211" t="s">
        <v>80</v>
      </c>
    </row>
    <row r="88" spans="3:3" hidden="1">
      <c r="C88" s="211" t="s">
        <v>81</v>
      </c>
    </row>
    <row r="89" spans="3:3" hidden="1">
      <c r="C89" s="211" t="s">
        <v>82</v>
      </c>
    </row>
    <row r="90" spans="3:3" hidden="1">
      <c r="C90" s="211" t="s">
        <v>83</v>
      </c>
    </row>
    <row r="91" spans="3:3" hidden="1">
      <c r="C91" s="211" t="s">
        <v>84</v>
      </c>
    </row>
  </sheetData>
  <sheetProtection sheet="1" objects="1" scenarios="1"/>
  <mergeCells count="17">
    <mergeCell ref="B22:C22"/>
    <mergeCell ref="B1:L1"/>
    <mergeCell ref="B3:C3"/>
    <mergeCell ref="D3:E3"/>
    <mergeCell ref="G3:H3"/>
    <mergeCell ref="B5:C5"/>
    <mergeCell ref="B13:C13"/>
    <mergeCell ref="B14:C14"/>
    <mergeCell ref="B15:C15"/>
    <mergeCell ref="B16:C16"/>
    <mergeCell ref="B17:C17"/>
    <mergeCell ref="B21:C21"/>
    <mergeCell ref="B23:C23"/>
    <mergeCell ref="B24:C24"/>
    <mergeCell ref="B25:C26"/>
    <mergeCell ref="C34:J34"/>
    <mergeCell ref="C35:J35"/>
  </mergeCells>
  <phoneticPr fontId="4"/>
  <dataValidations count="2">
    <dataValidation type="list" allowBlank="1" showInputMessage="1" showErrorMessage="1" sqref="M35" xr:uid="{6B955ACA-D55F-4BAD-81E9-937398A6B31A}">
      <formula1>$C$50:$C$91</formula1>
    </dataValidation>
    <dataValidation type="list" allowBlank="1" showInputMessage="1" showErrorMessage="1" sqref="M4" xr:uid="{8FD43AFB-864E-4467-83F0-3E85F056F0ED}">
      <formula1>$C$64:$C$65</formula1>
    </dataValidation>
  </dataValidations>
  <pageMargins left="0.59055118110236227" right="0.19685039370078741" top="0.39370078740157483" bottom="0.19685039370078741" header="0.51181102362204722" footer="0.51181102362204722"/>
  <pageSetup paperSize="9" scale="77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1DB239-D570-4790-AA09-46FDAD302151}">
  <sheetPr>
    <tabColor rgb="FF92D050"/>
  </sheetPr>
  <dimension ref="A1:DH51"/>
  <sheetViews>
    <sheetView showGridLines="0" zoomScaleNormal="100" workbookViewId="0">
      <selection activeCell="CT30" sqref="CT30"/>
    </sheetView>
  </sheetViews>
  <sheetFormatPr defaultColWidth="1.625" defaultRowHeight="18" customHeight="1"/>
  <cols>
    <col min="1" max="29" width="1.625" customWidth="1"/>
    <col min="30" max="30" width="1.75" customWidth="1"/>
  </cols>
  <sheetData>
    <row r="1" spans="1:91" ht="26.45" customHeight="1">
      <c r="AB1" s="785" t="s">
        <v>85</v>
      </c>
      <c r="AC1" s="785"/>
      <c r="AD1" s="785"/>
      <c r="AE1" s="785"/>
      <c r="AF1" s="785"/>
      <c r="AG1" s="785"/>
      <c r="AH1" s="785"/>
      <c r="AI1" s="785"/>
      <c r="AJ1" s="785"/>
      <c r="AK1" s="785"/>
      <c r="AL1" s="785"/>
      <c r="AM1" s="785"/>
      <c r="AN1" s="785"/>
      <c r="AO1" s="41" t="s">
        <v>86</v>
      </c>
      <c r="AP1" s="988" t="s">
        <v>87</v>
      </c>
      <c r="AQ1" s="988"/>
      <c r="AR1" s="988"/>
      <c r="AS1" s="988"/>
      <c r="AT1" s="988"/>
      <c r="AU1" s="988"/>
      <c r="AV1" s="988"/>
      <c r="AW1" s="989" t="s">
        <v>4</v>
      </c>
      <c r="AX1" s="989"/>
      <c r="AY1" s="989"/>
      <c r="AZ1" s="989"/>
      <c r="BA1" s="989"/>
      <c r="BB1" s="988" t="s">
        <v>87</v>
      </c>
      <c r="BC1" s="988"/>
      <c r="BD1" s="988"/>
      <c r="BE1" s="988"/>
      <c r="BF1" s="988"/>
      <c r="BG1" s="988"/>
      <c r="BH1" s="988"/>
      <c r="BI1" s="2" t="s">
        <v>5</v>
      </c>
      <c r="BJ1" s="2"/>
      <c r="BK1" s="42"/>
      <c r="BL1" s="42"/>
      <c r="BM1" s="42"/>
    </row>
    <row r="2" spans="1:91" ht="17.100000000000001" customHeight="1">
      <c r="BM2" s="780" t="s">
        <v>88</v>
      </c>
      <c r="BN2" s="780"/>
      <c r="BO2" s="780"/>
      <c r="BP2" s="780"/>
      <c r="BQ2" s="780"/>
      <c r="BR2" s="984"/>
      <c r="BS2" s="984"/>
      <c r="BT2" s="984"/>
      <c r="BU2" s="984"/>
      <c r="BV2" s="984"/>
      <c r="BW2" s="984"/>
      <c r="BX2" s="984"/>
      <c r="BY2" s="984"/>
      <c r="BZ2" s="984"/>
      <c r="CA2" s="984"/>
      <c r="CB2" s="984"/>
      <c r="CC2" s="984"/>
      <c r="CD2" s="984"/>
      <c r="CE2" s="984"/>
      <c r="CF2" s="984"/>
      <c r="CG2" s="984"/>
      <c r="CH2" s="984"/>
      <c r="CI2" s="984"/>
      <c r="CJ2" s="984"/>
    </row>
    <row r="3" spans="1:91" ht="18" customHeight="1">
      <c r="A3" s="982"/>
      <c r="B3" s="982"/>
      <c r="C3" s="982"/>
      <c r="D3" s="982"/>
      <c r="E3" s="983"/>
      <c r="F3" s="983"/>
      <c r="G3" s="983"/>
      <c r="H3" s="983"/>
      <c r="I3" s="983"/>
      <c r="J3" s="983"/>
      <c r="K3" s="983"/>
      <c r="L3" s="983"/>
      <c r="M3" s="983"/>
      <c r="N3" s="983"/>
      <c r="O3" s="983"/>
      <c r="P3" s="983"/>
      <c r="Q3" s="983"/>
      <c r="R3" s="983"/>
      <c r="S3" s="983"/>
      <c r="T3" s="983"/>
      <c r="U3" s="983"/>
      <c r="BM3" s="780" t="s">
        <v>8</v>
      </c>
      <c r="BN3" s="780"/>
      <c r="BO3" s="780"/>
      <c r="BP3" s="780"/>
      <c r="BQ3" s="780"/>
      <c r="BR3" s="984"/>
      <c r="BS3" s="984"/>
      <c r="BT3" s="984"/>
      <c r="BU3" s="984"/>
      <c r="BV3" s="984"/>
      <c r="BW3" s="984"/>
      <c r="BX3" s="984"/>
      <c r="BY3" s="984"/>
      <c r="BZ3" s="984"/>
      <c r="CA3" s="984"/>
      <c r="CB3" s="984"/>
      <c r="CC3" s="984"/>
      <c r="CD3" s="984"/>
      <c r="CE3" s="984"/>
      <c r="CF3" s="984"/>
      <c r="CG3" s="984"/>
      <c r="CH3" s="984"/>
      <c r="CI3" s="984"/>
      <c r="CJ3" s="984"/>
      <c r="CK3" s="43"/>
      <c r="CL3" s="985" t="s">
        <v>9</v>
      </c>
      <c r="CM3" s="985"/>
    </row>
    <row r="4" spans="1:91" ht="6.75" customHeight="1"/>
    <row r="5" spans="1:91" ht="10.5" customHeight="1">
      <c r="CF5" s="986" t="s">
        <v>89</v>
      </c>
      <c r="CG5" s="986"/>
      <c r="CH5" s="986"/>
      <c r="CI5" s="986"/>
      <c r="CJ5" s="987" t="s">
        <v>90</v>
      </c>
      <c r="CK5" s="987"/>
      <c r="CL5" s="987"/>
      <c r="CM5" s="44" t="s">
        <v>91</v>
      </c>
    </row>
    <row r="6" spans="1:91" ht="18" customHeight="1">
      <c r="A6" s="914" t="s">
        <v>92</v>
      </c>
      <c r="B6" s="915"/>
      <c r="C6" s="976" t="s">
        <v>93</v>
      </c>
      <c r="D6" s="976"/>
      <c r="E6" s="976"/>
      <c r="F6" s="976"/>
      <c r="G6" s="976"/>
      <c r="H6" s="976"/>
      <c r="I6" s="976"/>
      <c r="J6" s="976"/>
      <c r="K6" s="976"/>
      <c r="L6" s="976"/>
      <c r="M6" s="976"/>
      <c r="N6" s="976"/>
      <c r="O6" s="976"/>
      <c r="P6" s="976"/>
      <c r="Q6" s="976" t="s">
        <v>94</v>
      </c>
      <c r="R6" s="976"/>
      <c r="S6" s="976"/>
      <c r="T6" s="976"/>
      <c r="U6" s="976"/>
      <c r="V6" s="976"/>
      <c r="W6" s="976"/>
      <c r="X6" s="976"/>
      <c r="Y6" s="976"/>
      <c r="Z6" s="976"/>
      <c r="AA6" s="976"/>
      <c r="AB6" s="978" t="s">
        <v>95</v>
      </c>
      <c r="AC6" s="979"/>
      <c r="AD6" s="979"/>
      <c r="AE6" s="979"/>
      <c r="AF6" s="979"/>
      <c r="AG6" s="979"/>
      <c r="AH6" s="979"/>
      <c r="AI6" s="979"/>
      <c r="AJ6" s="979"/>
      <c r="AK6" s="979"/>
      <c r="AL6" s="979"/>
      <c r="AM6" s="979"/>
      <c r="AN6" s="979"/>
      <c r="AO6" s="979"/>
      <c r="AP6" s="979"/>
      <c r="AQ6" s="979"/>
      <c r="AR6" s="979"/>
      <c r="AS6" s="979"/>
      <c r="AT6" s="979"/>
      <c r="AU6" s="979"/>
      <c r="AV6" s="979"/>
      <c r="AW6" s="979"/>
      <c r="AX6" s="979"/>
      <c r="AY6" s="979"/>
      <c r="AZ6" s="979"/>
      <c r="BA6" s="979"/>
      <c r="BB6" s="979"/>
      <c r="BC6" s="979"/>
      <c r="BD6" s="979"/>
      <c r="BE6" s="979"/>
      <c r="BF6" s="979"/>
      <c r="BG6" s="979"/>
      <c r="BH6" s="979"/>
      <c r="BI6" s="979"/>
      <c r="BJ6" s="979"/>
      <c r="BK6" s="979"/>
      <c r="BL6" s="979"/>
      <c r="BM6" s="979"/>
      <c r="BN6" s="979"/>
      <c r="BO6" s="979"/>
      <c r="BP6" s="979"/>
      <c r="BQ6" s="980"/>
      <c r="BR6" s="768" t="s">
        <v>96</v>
      </c>
      <c r="BS6" s="769"/>
      <c r="BT6" s="769"/>
      <c r="BU6" s="769"/>
      <c r="BV6" s="769"/>
      <c r="BW6" s="769"/>
      <c r="BX6" s="769"/>
      <c r="BY6" s="769"/>
      <c r="BZ6" s="769"/>
      <c r="CA6" s="769"/>
      <c r="CB6" s="769"/>
      <c r="CC6" s="769"/>
      <c r="CD6" s="769"/>
      <c r="CE6" s="769"/>
      <c r="CF6" s="769"/>
      <c r="CG6" s="769"/>
      <c r="CH6" s="770"/>
      <c r="CI6" s="918" t="s">
        <v>97</v>
      </c>
      <c r="CJ6" s="918"/>
      <c r="CK6" s="918"/>
      <c r="CL6" s="918"/>
      <c r="CM6" s="919"/>
    </row>
    <row r="7" spans="1:91" ht="18" customHeight="1">
      <c r="A7" s="900"/>
      <c r="B7" s="901"/>
      <c r="C7" s="977"/>
      <c r="D7" s="977"/>
      <c r="E7" s="977"/>
      <c r="F7" s="977"/>
      <c r="G7" s="977"/>
      <c r="H7" s="977"/>
      <c r="I7" s="977"/>
      <c r="J7" s="977"/>
      <c r="K7" s="977"/>
      <c r="L7" s="977"/>
      <c r="M7" s="977"/>
      <c r="N7" s="977"/>
      <c r="O7" s="977"/>
      <c r="P7" s="977"/>
      <c r="Q7" s="977"/>
      <c r="R7" s="977"/>
      <c r="S7" s="977"/>
      <c r="T7" s="977"/>
      <c r="U7" s="977"/>
      <c r="V7" s="977"/>
      <c r="W7" s="977"/>
      <c r="X7" s="977"/>
      <c r="Y7" s="977"/>
      <c r="Z7" s="977"/>
      <c r="AA7" s="977"/>
      <c r="AB7" s="981" t="s">
        <v>98</v>
      </c>
      <c r="AC7" s="969"/>
      <c r="AD7" s="969"/>
      <c r="AE7" s="969"/>
      <c r="AF7" s="969"/>
      <c r="AG7" s="970"/>
      <c r="AH7" s="968" t="s">
        <v>98</v>
      </c>
      <c r="AI7" s="969"/>
      <c r="AJ7" s="969"/>
      <c r="AK7" s="969"/>
      <c r="AL7" s="969"/>
      <c r="AM7" s="969"/>
      <c r="AN7" s="968" t="s">
        <v>98</v>
      </c>
      <c r="AO7" s="969"/>
      <c r="AP7" s="969"/>
      <c r="AQ7" s="969"/>
      <c r="AR7" s="969"/>
      <c r="AS7" s="969"/>
      <c r="AT7" s="968" t="s">
        <v>98</v>
      </c>
      <c r="AU7" s="969"/>
      <c r="AV7" s="969"/>
      <c r="AW7" s="969"/>
      <c r="AX7" s="969"/>
      <c r="AY7" s="969"/>
      <c r="AZ7" s="968" t="s">
        <v>98</v>
      </c>
      <c r="BA7" s="969"/>
      <c r="BB7" s="969"/>
      <c r="BC7" s="969"/>
      <c r="BD7" s="969"/>
      <c r="BE7" s="969"/>
      <c r="BF7" s="968" t="s">
        <v>98</v>
      </c>
      <c r="BG7" s="969"/>
      <c r="BH7" s="969"/>
      <c r="BI7" s="969"/>
      <c r="BJ7" s="969"/>
      <c r="BK7" s="970"/>
      <c r="BL7" s="971" t="s">
        <v>99</v>
      </c>
      <c r="BM7" s="972"/>
      <c r="BN7" s="972"/>
      <c r="BO7" s="972"/>
      <c r="BP7" s="972"/>
      <c r="BQ7" s="973"/>
      <c r="BR7" s="974" t="s">
        <v>100</v>
      </c>
      <c r="BS7" s="955"/>
      <c r="BT7" s="955"/>
      <c r="BU7" s="955"/>
      <c r="BV7" s="954" t="s">
        <v>101</v>
      </c>
      <c r="BW7" s="955"/>
      <c r="BX7" s="955"/>
      <c r="BY7" s="975"/>
      <c r="BZ7" s="955" t="s">
        <v>102</v>
      </c>
      <c r="CA7" s="955"/>
      <c r="CB7" s="955"/>
      <c r="CC7" s="955"/>
      <c r="CD7" s="954" t="s">
        <v>103</v>
      </c>
      <c r="CE7" s="955"/>
      <c r="CF7" s="955"/>
      <c r="CG7" s="955"/>
      <c r="CH7" s="956"/>
      <c r="CI7" s="920"/>
      <c r="CJ7" s="920"/>
      <c r="CK7" s="920"/>
      <c r="CL7" s="920"/>
      <c r="CM7" s="921"/>
    </row>
    <row r="8" spans="1:91" ht="15" customHeight="1">
      <c r="A8" s="900"/>
      <c r="B8" s="901"/>
      <c r="C8" s="957"/>
      <c r="D8" s="958"/>
      <c r="E8" s="958"/>
      <c r="F8" s="958"/>
      <c r="G8" s="958"/>
      <c r="H8" s="958"/>
      <c r="I8" s="958"/>
      <c r="J8" s="958"/>
      <c r="K8" s="958"/>
      <c r="L8" s="958"/>
      <c r="M8" s="958"/>
      <c r="N8" s="958"/>
      <c r="O8" s="958"/>
      <c r="P8" s="959"/>
      <c r="Q8" s="960"/>
      <c r="R8" s="961"/>
      <c r="S8" s="961"/>
      <c r="T8" s="961"/>
      <c r="U8" s="961"/>
      <c r="V8" s="961"/>
      <c r="W8" s="961"/>
      <c r="X8" s="961"/>
      <c r="Y8" s="961"/>
      <c r="Z8" s="961"/>
      <c r="AA8" s="962"/>
      <c r="AB8" s="952"/>
      <c r="AC8" s="948"/>
      <c r="AD8" s="948"/>
      <c r="AE8" s="948"/>
      <c r="AF8" s="948"/>
      <c r="AG8" s="963"/>
      <c r="AH8" s="948"/>
      <c r="AI8" s="948"/>
      <c r="AJ8" s="948"/>
      <c r="AK8" s="948"/>
      <c r="AL8" s="948"/>
      <c r="AM8" s="948"/>
      <c r="AN8" s="964"/>
      <c r="AO8" s="948"/>
      <c r="AP8" s="948"/>
      <c r="AQ8" s="948"/>
      <c r="AR8" s="948"/>
      <c r="AS8" s="963"/>
      <c r="AT8" s="948"/>
      <c r="AU8" s="948"/>
      <c r="AV8" s="948"/>
      <c r="AW8" s="948"/>
      <c r="AX8" s="948"/>
      <c r="AY8" s="948"/>
      <c r="AZ8" s="964"/>
      <c r="BA8" s="948"/>
      <c r="BB8" s="948"/>
      <c r="BC8" s="948"/>
      <c r="BD8" s="948"/>
      <c r="BE8" s="963"/>
      <c r="BF8" s="948"/>
      <c r="BG8" s="948"/>
      <c r="BH8" s="948"/>
      <c r="BI8" s="948"/>
      <c r="BJ8" s="948"/>
      <c r="BK8" s="948"/>
      <c r="BL8" s="965" t="str">
        <f t="shared" ref="BL8:BL19" si="0">IF(C8="","",SUM(AB8:BK8))</f>
        <v/>
      </c>
      <c r="BM8" s="966"/>
      <c r="BN8" s="966"/>
      <c r="BO8" s="966"/>
      <c r="BP8" s="966"/>
      <c r="BQ8" s="967"/>
      <c r="BR8" s="944"/>
      <c r="BS8" s="945"/>
      <c r="BT8" s="945"/>
      <c r="BU8" s="945"/>
      <c r="BV8" s="946"/>
      <c r="BW8" s="945"/>
      <c r="BX8" s="945"/>
      <c r="BY8" s="947"/>
      <c r="BZ8" s="948"/>
      <c r="CA8" s="948"/>
      <c r="CB8" s="948"/>
      <c r="CC8" s="948"/>
      <c r="CD8" s="949" t="str">
        <f t="shared" ref="CD8:CD20" si="1">IF(BV8="","",BL8/6*BV8*BZ8/30)</f>
        <v/>
      </c>
      <c r="CE8" s="950"/>
      <c r="CF8" s="950"/>
      <c r="CG8" s="950"/>
      <c r="CH8" s="951"/>
      <c r="CI8" s="952"/>
      <c r="CJ8" s="948"/>
      <c r="CK8" s="948"/>
      <c r="CL8" s="948"/>
      <c r="CM8" s="953"/>
    </row>
    <row r="9" spans="1:91" ht="15" customHeight="1">
      <c r="A9" s="900"/>
      <c r="B9" s="901"/>
      <c r="C9" s="804"/>
      <c r="D9" s="805"/>
      <c r="E9" s="805"/>
      <c r="F9" s="805"/>
      <c r="G9" s="805"/>
      <c r="H9" s="805"/>
      <c r="I9" s="805"/>
      <c r="J9" s="805"/>
      <c r="K9" s="805"/>
      <c r="L9" s="805"/>
      <c r="M9" s="805"/>
      <c r="N9" s="805"/>
      <c r="O9" s="805"/>
      <c r="P9" s="805"/>
      <c r="Q9" s="940"/>
      <c r="R9" s="941"/>
      <c r="S9" s="941"/>
      <c r="T9" s="941"/>
      <c r="U9" s="941"/>
      <c r="V9" s="941"/>
      <c r="W9" s="941"/>
      <c r="X9" s="941"/>
      <c r="Y9" s="941"/>
      <c r="Z9" s="941"/>
      <c r="AA9" s="942"/>
      <c r="AB9" s="874"/>
      <c r="AC9" s="875"/>
      <c r="AD9" s="875"/>
      <c r="AE9" s="875"/>
      <c r="AF9" s="875"/>
      <c r="AG9" s="876"/>
      <c r="AH9" s="875"/>
      <c r="AI9" s="875"/>
      <c r="AJ9" s="875"/>
      <c r="AK9" s="875"/>
      <c r="AL9" s="875"/>
      <c r="AM9" s="875"/>
      <c r="AN9" s="936"/>
      <c r="AO9" s="875"/>
      <c r="AP9" s="875"/>
      <c r="AQ9" s="875"/>
      <c r="AR9" s="875"/>
      <c r="AS9" s="876"/>
      <c r="AT9" s="875"/>
      <c r="AU9" s="875"/>
      <c r="AV9" s="875"/>
      <c r="AW9" s="875"/>
      <c r="AX9" s="875"/>
      <c r="AY9" s="875"/>
      <c r="AZ9" s="936"/>
      <c r="BA9" s="875"/>
      <c r="BB9" s="875"/>
      <c r="BC9" s="875"/>
      <c r="BD9" s="875"/>
      <c r="BE9" s="876"/>
      <c r="BF9" s="875"/>
      <c r="BG9" s="875"/>
      <c r="BH9" s="875"/>
      <c r="BI9" s="875"/>
      <c r="BJ9" s="875"/>
      <c r="BK9" s="875"/>
      <c r="BL9" s="930" t="str">
        <f t="shared" si="0"/>
        <v/>
      </c>
      <c r="BM9" s="931"/>
      <c r="BN9" s="931"/>
      <c r="BO9" s="931"/>
      <c r="BP9" s="931"/>
      <c r="BQ9" s="932"/>
      <c r="BR9" s="937"/>
      <c r="BS9" s="938"/>
      <c r="BT9" s="938"/>
      <c r="BU9" s="938"/>
      <c r="BV9" s="939"/>
      <c r="BW9" s="938"/>
      <c r="BX9" s="938"/>
      <c r="BY9" s="841"/>
      <c r="BZ9" s="875"/>
      <c r="CA9" s="875"/>
      <c r="CB9" s="875"/>
      <c r="CC9" s="875"/>
      <c r="CD9" s="930" t="str">
        <f t="shared" si="1"/>
        <v/>
      </c>
      <c r="CE9" s="931"/>
      <c r="CF9" s="931"/>
      <c r="CG9" s="931"/>
      <c r="CH9" s="932"/>
      <c r="CI9" s="874"/>
      <c r="CJ9" s="875"/>
      <c r="CK9" s="875"/>
      <c r="CL9" s="875"/>
      <c r="CM9" s="877"/>
    </row>
    <row r="10" spans="1:91" ht="15" customHeight="1">
      <c r="A10" s="900"/>
      <c r="B10" s="901"/>
      <c r="C10" s="804"/>
      <c r="D10" s="805"/>
      <c r="E10" s="805"/>
      <c r="F10" s="805"/>
      <c r="G10" s="805"/>
      <c r="H10" s="805"/>
      <c r="I10" s="805"/>
      <c r="J10" s="805"/>
      <c r="K10" s="805"/>
      <c r="L10" s="805"/>
      <c r="M10" s="805"/>
      <c r="N10" s="805"/>
      <c r="O10" s="805"/>
      <c r="P10" s="805"/>
      <c r="Q10" s="940"/>
      <c r="R10" s="941"/>
      <c r="S10" s="941"/>
      <c r="T10" s="941"/>
      <c r="U10" s="941"/>
      <c r="V10" s="941"/>
      <c r="W10" s="941"/>
      <c r="X10" s="941"/>
      <c r="Y10" s="941"/>
      <c r="Z10" s="941"/>
      <c r="AA10" s="942"/>
      <c r="AB10" s="874"/>
      <c r="AC10" s="875"/>
      <c r="AD10" s="875"/>
      <c r="AE10" s="875"/>
      <c r="AF10" s="875"/>
      <c r="AG10" s="876"/>
      <c r="AH10" s="875"/>
      <c r="AI10" s="875"/>
      <c r="AJ10" s="875"/>
      <c r="AK10" s="875"/>
      <c r="AL10" s="875"/>
      <c r="AM10" s="875"/>
      <c r="AN10" s="936"/>
      <c r="AO10" s="875"/>
      <c r="AP10" s="875"/>
      <c r="AQ10" s="875"/>
      <c r="AR10" s="875"/>
      <c r="AS10" s="876"/>
      <c r="AT10" s="875"/>
      <c r="AU10" s="875"/>
      <c r="AV10" s="875"/>
      <c r="AW10" s="875"/>
      <c r="AX10" s="875"/>
      <c r="AY10" s="875"/>
      <c r="AZ10" s="936"/>
      <c r="BA10" s="875"/>
      <c r="BB10" s="875"/>
      <c r="BC10" s="875"/>
      <c r="BD10" s="875"/>
      <c r="BE10" s="876"/>
      <c r="BF10" s="875"/>
      <c r="BG10" s="875"/>
      <c r="BH10" s="875"/>
      <c r="BI10" s="875"/>
      <c r="BJ10" s="875"/>
      <c r="BK10" s="875"/>
      <c r="BL10" s="930" t="str">
        <f t="shared" si="0"/>
        <v/>
      </c>
      <c r="BM10" s="931"/>
      <c r="BN10" s="931"/>
      <c r="BO10" s="931"/>
      <c r="BP10" s="931"/>
      <c r="BQ10" s="932"/>
      <c r="BR10" s="937"/>
      <c r="BS10" s="938"/>
      <c r="BT10" s="938"/>
      <c r="BU10" s="938"/>
      <c r="BV10" s="939"/>
      <c r="BW10" s="938"/>
      <c r="BX10" s="938"/>
      <c r="BY10" s="841"/>
      <c r="BZ10" s="875"/>
      <c r="CA10" s="875"/>
      <c r="CB10" s="875"/>
      <c r="CC10" s="875"/>
      <c r="CD10" s="930" t="str">
        <f t="shared" si="1"/>
        <v/>
      </c>
      <c r="CE10" s="931"/>
      <c r="CF10" s="931"/>
      <c r="CG10" s="931"/>
      <c r="CH10" s="932"/>
      <c r="CI10" s="874"/>
      <c r="CJ10" s="875"/>
      <c r="CK10" s="875"/>
      <c r="CL10" s="875"/>
      <c r="CM10" s="877"/>
    </row>
    <row r="11" spans="1:91" ht="15" customHeight="1">
      <c r="A11" s="900"/>
      <c r="B11" s="901"/>
      <c r="C11" s="804"/>
      <c r="D11" s="805"/>
      <c r="E11" s="805"/>
      <c r="F11" s="805"/>
      <c r="G11" s="805"/>
      <c r="H11" s="805"/>
      <c r="I11" s="805"/>
      <c r="J11" s="805"/>
      <c r="K11" s="805"/>
      <c r="L11" s="805"/>
      <c r="M11" s="805"/>
      <c r="N11" s="805"/>
      <c r="O11" s="805"/>
      <c r="P11" s="805"/>
      <c r="Q11" s="940"/>
      <c r="R11" s="941"/>
      <c r="S11" s="941"/>
      <c r="T11" s="941"/>
      <c r="U11" s="941"/>
      <c r="V11" s="941"/>
      <c r="W11" s="941"/>
      <c r="X11" s="941"/>
      <c r="Y11" s="941"/>
      <c r="Z11" s="941"/>
      <c r="AA11" s="942"/>
      <c r="AB11" s="874"/>
      <c r="AC11" s="875"/>
      <c r="AD11" s="875"/>
      <c r="AE11" s="875"/>
      <c r="AF11" s="875"/>
      <c r="AG11" s="876"/>
      <c r="AH11" s="875"/>
      <c r="AI11" s="875"/>
      <c r="AJ11" s="875"/>
      <c r="AK11" s="875"/>
      <c r="AL11" s="875"/>
      <c r="AM11" s="875"/>
      <c r="AN11" s="936"/>
      <c r="AO11" s="875"/>
      <c r="AP11" s="875"/>
      <c r="AQ11" s="875"/>
      <c r="AR11" s="875"/>
      <c r="AS11" s="876"/>
      <c r="AT11" s="875"/>
      <c r="AU11" s="875"/>
      <c r="AV11" s="875"/>
      <c r="AW11" s="875"/>
      <c r="AX11" s="875"/>
      <c r="AY11" s="875"/>
      <c r="AZ11" s="936"/>
      <c r="BA11" s="875"/>
      <c r="BB11" s="875"/>
      <c r="BC11" s="875"/>
      <c r="BD11" s="875"/>
      <c r="BE11" s="876"/>
      <c r="BF11" s="875"/>
      <c r="BG11" s="875"/>
      <c r="BH11" s="875"/>
      <c r="BI11" s="875"/>
      <c r="BJ11" s="875"/>
      <c r="BK11" s="875"/>
      <c r="BL11" s="930" t="str">
        <f t="shared" si="0"/>
        <v/>
      </c>
      <c r="BM11" s="931"/>
      <c r="BN11" s="931"/>
      <c r="BO11" s="931"/>
      <c r="BP11" s="931"/>
      <c r="BQ11" s="932"/>
      <c r="BR11" s="937"/>
      <c r="BS11" s="938"/>
      <c r="BT11" s="938"/>
      <c r="BU11" s="938"/>
      <c r="BV11" s="939"/>
      <c r="BW11" s="938"/>
      <c r="BX11" s="938"/>
      <c r="BY11" s="841"/>
      <c r="BZ11" s="875"/>
      <c r="CA11" s="875"/>
      <c r="CB11" s="875"/>
      <c r="CC11" s="875"/>
      <c r="CD11" s="930" t="str">
        <f t="shared" si="1"/>
        <v/>
      </c>
      <c r="CE11" s="931"/>
      <c r="CF11" s="931"/>
      <c r="CG11" s="931"/>
      <c r="CH11" s="932"/>
      <c r="CI11" s="874"/>
      <c r="CJ11" s="875"/>
      <c r="CK11" s="875"/>
      <c r="CL11" s="875"/>
      <c r="CM11" s="877"/>
    </row>
    <row r="12" spans="1:91" ht="15" customHeight="1">
      <c r="A12" s="900"/>
      <c r="B12" s="901"/>
      <c r="C12" s="804"/>
      <c r="D12" s="805"/>
      <c r="E12" s="805"/>
      <c r="F12" s="805"/>
      <c r="G12" s="805"/>
      <c r="H12" s="805"/>
      <c r="I12" s="805"/>
      <c r="J12" s="805"/>
      <c r="K12" s="805"/>
      <c r="L12" s="805"/>
      <c r="M12" s="805"/>
      <c r="N12" s="805"/>
      <c r="O12" s="805"/>
      <c r="P12" s="805"/>
      <c r="Q12" s="940"/>
      <c r="R12" s="941"/>
      <c r="S12" s="941"/>
      <c r="T12" s="941"/>
      <c r="U12" s="941"/>
      <c r="V12" s="941"/>
      <c r="W12" s="941"/>
      <c r="X12" s="941"/>
      <c r="Y12" s="941"/>
      <c r="Z12" s="941"/>
      <c r="AA12" s="942"/>
      <c r="AB12" s="874"/>
      <c r="AC12" s="875"/>
      <c r="AD12" s="875"/>
      <c r="AE12" s="875"/>
      <c r="AF12" s="875"/>
      <c r="AG12" s="876"/>
      <c r="AH12" s="875"/>
      <c r="AI12" s="875"/>
      <c r="AJ12" s="875"/>
      <c r="AK12" s="875"/>
      <c r="AL12" s="875"/>
      <c r="AM12" s="875"/>
      <c r="AN12" s="936"/>
      <c r="AO12" s="875"/>
      <c r="AP12" s="875"/>
      <c r="AQ12" s="875"/>
      <c r="AR12" s="875"/>
      <c r="AS12" s="876"/>
      <c r="AT12" s="875"/>
      <c r="AU12" s="875"/>
      <c r="AV12" s="875"/>
      <c r="AW12" s="875"/>
      <c r="AX12" s="875"/>
      <c r="AY12" s="875"/>
      <c r="AZ12" s="936"/>
      <c r="BA12" s="875"/>
      <c r="BB12" s="875"/>
      <c r="BC12" s="875"/>
      <c r="BD12" s="875"/>
      <c r="BE12" s="876"/>
      <c r="BF12" s="875"/>
      <c r="BG12" s="875"/>
      <c r="BH12" s="875"/>
      <c r="BI12" s="875"/>
      <c r="BJ12" s="875"/>
      <c r="BK12" s="875"/>
      <c r="BL12" s="930" t="str">
        <f t="shared" si="0"/>
        <v/>
      </c>
      <c r="BM12" s="931"/>
      <c r="BN12" s="931"/>
      <c r="BO12" s="931"/>
      <c r="BP12" s="931"/>
      <c r="BQ12" s="932"/>
      <c r="BR12" s="937"/>
      <c r="BS12" s="938"/>
      <c r="BT12" s="938"/>
      <c r="BU12" s="938"/>
      <c r="BV12" s="939"/>
      <c r="BW12" s="938"/>
      <c r="BX12" s="938"/>
      <c r="BY12" s="841"/>
      <c r="BZ12" s="875"/>
      <c r="CA12" s="875"/>
      <c r="CB12" s="875"/>
      <c r="CC12" s="875"/>
      <c r="CD12" s="930" t="str">
        <f t="shared" si="1"/>
        <v/>
      </c>
      <c r="CE12" s="931"/>
      <c r="CF12" s="931"/>
      <c r="CG12" s="931"/>
      <c r="CH12" s="932"/>
      <c r="CI12" s="874"/>
      <c r="CJ12" s="875"/>
      <c r="CK12" s="875"/>
      <c r="CL12" s="875"/>
      <c r="CM12" s="877"/>
    </row>
    <row r="13" spans="1:91" ht="15" customHeight="1">
      <c r="A13" s="900"/>
      <c r="B13" s="901"/>
      <c r="C13" s="804"/>
      <c r="D13" s="805"/>
      <c r="E13" s="805"/>
      <c r="F13" s="805"/>
      <c r="G13" s="805"/>
      <c r="H13" s="805"/>
      <c r="I13" s="805"/>
      <c r="J13" s="805"/>
      <c r="K13" s="805"/>
      <c r="L13" s="805"/>
      <c r="M13" s="805"/>
      <c r="N13" s="805"/>
      <c r="O13" s="805"/>
      <c r="P13" s="805"/>
      <c r="Q13" s="940"/>
      <c r="R13" s="941"/>
      <c r="S13" s="941"/>
      <c r="T13" s="941"/>
      <c r="U13" s="941"/>
      <c r="V13" s="941"/>
      <c r="W13" s="941"/>
      <c r="X13" s="941"/>
      <c r="Y13" s="941"/>
      <c r="Z13" s="941"/>
      <c r="AA13" s="942"/>
      <c r="AB13" s="874"/>
      <c r="AC13" s="875"/>
      <c r="AD13" s="875"/>
      <c r="AE13" s="875"/>
      <c r="AF13" s="875"/>
      <c r="AG13" s="876"/>
      <c r="AH13" s="875"/>
      <c r="AI13" s="875"/>
      <c r="AJ13" s="875"/>
      <c r="AK13" s="875"/>
      <c r="AL13" s="875"/>
      <c r="AM13" s="875"/>
      <c r="AN13" s="936"/>
      <c r="AO13" s="875"/>
      <c r="AP13" s="875"/>
      <c r="AQ13" s="875"/>
      <c r="AR13" s="875"/>
      <c r="AS13" s="876"/>
      <c r="AT13" s="875"/>
      <c r="AU13" s="875"/>
      <c r="AV13" s="875"/>
      <c r="AW13" s="875"/>
      <c r="AX13" s="875"/>
      <c r="AY13" s="875"/>
      <c r="AZ13" s="936"/>
      <c r="BA13" s="875"/>
      <c r="BB13" s="875"/>
      <c r="BC13" s="875"/>
      <c r="BD13" s="875"/>
      <c r="BE13" s="876"/>
      <c r="BF13" s="875"/>
      <c r="BG13" s="875"/>
      <c r="BH13" s="875"/>
      <c r="BI13" s="875"/>
      <c r="BJ13" s="875"/>
      <c r="BK13" s="875"/>
      <c r="BL13" s="930" t="str">
        <f t="shared" si="0"/>
        <v/>
      </c>
      <c r="BM13" s="931"/>
      <c r="BN13" s="931"/>
      <c r="BO13" s="931"/>
      <c r="BP13" s="931"/>
      <c r="BQ13" s="932"/>
      <c r="BR13" s="937"/>
      <c r="BS13" s="938"/>
      <c r="BT13" s="938"/>
      <c r="BU13" s="938"/>
      <c r="BV13" s="939"/>
      <c r="BW13" s="938"/>
      <c r="BX13" s="938"/>
      <c r="BY13" s="841"/>
      <c r="BZ13" s="875"/>
      <c r="CA13" s="875"/>
      <c r="CB13" s="875"/>
      <c r="CC13" s="875"/>
      <c r="CD13" s="930" t="str">
        <f t="shared" si="1"/>
        <v/>
      </c>
      <c r="CE13" s="931"/>
      <c r="CF13" s="931"/>
      <c r="CG13" s="931"/>
      <c r="CH13" s="932"/>
      <c r="CI13" s="874"/>
      <c r="CJ13" s="875"/>
      <c r="CK13" s="875"/>
      <c r="CL13" s="875"/>
      <c r="CM13" s="877"/>
    </row>
    <row r="14" spans="1:91" ht="15" customHeight="1">
      <c r="A14" s="900"/>
      <c r="B14" s="901"/>
      <c r="C14" s="804"/>
      <c r="D14" s="805"/>
      <c r="E14" s="805"/>
      <c r="F14" s="805"/>
      <c r="G14" s="805"/>
      <c r="H14" s="805"/>
      <c r="I14" s="805"/>
      <c r="J14" s="805"/>
      <c r="K14" s="805"/>
      <c r="L14" s="805"/>
      <c r="M14" s="805"/>
      <c r="N14" s="805"/>
      <c r="O14" s="805"/>
      <c r="P14" s="805"/>
      <c r="Q14" s="940"/>
      <c r="R14" s="941"/>
      <c r="S14" s="941"/>
      <c r="T14" s="941"/>
      <c r="U14" s="941"/>
      <c r="V14" s="941"/>
      <c r="W14" s="941"/>
      <c r="X14" s="941"/>
      <c r="Y14" s="941"/>
      <c r="Z14" s="941"/>
      <c r="AA14" s="942"/>
      <c r="AB14" s="874"/>
      <c r="AC14" s="875"/>
      <c r="AD14" s="875"/>
      <c r="AE14" s="875"/>
      <c r="AF14" s="875"/>
      <c r="AG14" s="876"/>
      <c r="AH14" s="875"/>
      <c r="AI14" s="875"/>
      <c r="AJ14" s="875"/>
      <c r="AK14" s="875"/>
      <c r="AL14" s="875"/>
      <c r="AM14" s="875"/>
      <c r="AN14" s="936"/>
      <c r="AO14" s="875"/>
      <c r="AP14" s="875"/>
      <c r="AQ14" s="875"/>
      <c r="AR14" s="875"/>
      <c r="AS14" s="876"/>
      <c r="AT14" s="875"/>
      <c r="AU14" s="875"/>
      <c r="AV14" s="875"/>
      <c r="AW14" s="875"/>
      <c r="AX14" s="875"/>
      <c r="AY14" s="875"/>
      <c r="AZ14" s="936"/>
      <c r="BA14" s="875"/>
      <c r="BB14" s="875"/>
      <c r="BC14" s="875"/>
      <c r="BD14" s="875"/>
      <c r="BE14" s="876"/>
      <c r="BF14" s="875"/>
      <c r="BG14" s="875"/>
      <c r="BH14" s="875"/>
      <c r="BI14" s="875"/>
      <c r="BJ14" s="875"/>
      <c r="BK14" s="875"/>
      <c r="BL14" s="930" t="str">
        <f>IF(C14="","",SUM(AB14:BK14))</f>
        <v/>
      </c>
      <c r="BM14" s="931"/>
      <c r="BN14" s="931"/>
      <c r="BO14" s="931"/>
      <c r="BP14" s="931"/>
      <c r="BQ14" s="932"/>
      <c r="BR14" s="937"/>
      <c r="BS14" s="938"/>
      <c r="BT14" s="938"/>
      <c r="BU14" s="938"/>
      <c r="BV14" s="939"/>
      <c r="BW14" s="938"/>
      <c r="BX14" s="938"/>
      <c r="BY14" s="841"/>
      <c r="BZ14" s="875"/>
      <c r="CA14" s="875"/>
      <c r="CB14" s="875"/>
      <c r="CC14" s="875"/>
      <c r="CD14" s="930" t="str">
        <f t="shared" si="1"/>
        <v/>
      </c>
      <c r="CE14" s="931"/>
      <c r="CF14" s="931"/>
      <c r="CG14" s="931"/>
      <c r="CH14" s="932"/>
      <c r="CI14" s="874"/>
      <c r="CJ14" s="875"/>
      <c r="CK14" s="875"/>
      <c r="CL14" s="875"/>
      <c r="CM14" s="877"/>
    </row>
    <row r="15" spans="1:91" ht="15" customHeight="1">
      <c r="A15" s="900"/>
      <c r="B15" s="901"/>
      <c r="C15" s="804"/>
      <c r="D15" s="805"/>
      <c r="E15" s="805"/>
      <c r="F15" s="805"/>
      <c r="G15" s="805"/>
      <c r="H15" s="805"/>
      <c r="I15" s="805"/>
      <c r="J15" s="805"/>
      <c r="K15" s="805"/>
      <c r="L15" s="805"/>
      <c r="M15" s="805"/>
      <c r="N15" s="805"/>
      <c r="O15" s="805"/>
      <c r="P15" s="805"/>
      <c r="Q15" s="940"/>
      <c r="R15" s="941"/>
      <c r="S15" s="941"/>
      <c r="T15" s="941"/>
      <c r="U15" s="941"/>
      <c r="V15" s="941"/>
      <c r="W15" s="941"/>
      <c r="X15" s="941"/>
      <c r="Y15" s="941"/>
      <c r="Z15" s="941"/>
      <c r="AA15" s="942"/>
      <c r="AB15" s="874"/>
      <c r="AC15" s="875"/>
      <c r="AD15" s="875"/>
      <c r="AE15" s="875"/>
      <c r="AF15" s="875"/>
      <c r="AG15" s="876"/>
      <c r="AH15" s="875"/>
      <c r="AI15" s="875"/>
      <c r="AJ15" s="875"/>
      <c r="AK15" s="875"/>
      <c r="AL15" s="875"/>
      <c r="AM15" s="875"/>
      <c r="AN15" s="936"/>
      <c r="AO15" s="875"/>
      <c r="AP15" s="875"/>
      <c r="AQ15" s="875"/>
      <c r="AR15" s="875"/>
      <c r="AS15" s="876"/>
      <c r="AT15" s="875"/>
      <c r="AU15" s="875"/>
      <c r="AV15" s="875"/>
      <c r="AW15" s="875"/>
      <c r="AX15" s="875"/>
      <c r="AY15" s="875"/>
      <c r="AZ15" s="936"/>
      <c r="BA15" s="875"/>
      <c r="BB15" s="875"/>
      <c r="BC15" s="875"/>
      <c r="BD15" s="875"/>
      <c r="BE15" s="876"/>
      <c r="BF15" s="875"/>
      <c r="BG15" s="875"/>
      <c r="BH15" s="875"/>
      <c r="BI15" s="875"/>
      <c r="BJ15" s="875"/>
      <c r="BK15" s="875"/>
      <c r="BL15" s="930" t="str">
        <f t="shared" si="0"/>
        <v/>
      </c>
      <c r="BM15" s="931"/>
      <c r="BN15" s="931"/>
      <c r="BO15" s="931"/>
      <c r="BP15" s="931"/>
      <c r="BQ15" s="932"/>
      <c r="BR15" s="937"/>
      <c r="BS15" s="938"/>
      <c r="BT15" s="938"/>
      <c r="BU15" s="938"/>
      <c r="BV15" s="939"/>
      <c r="BW15" s="938"/>
      <c r="BX15" s="938"/>
      <c r="BY15" s="841"/>
      <c r="BZ15" s="875"/>
      <c r="CA15" s="875"/>
      <c r="CB15" s="875"/>
      <c r="CC15" s="875"/>
      <c r="CD15" s="930" t="str">
        <f t="shared" si="1"/>
        <v/>
      </c>
      <c r="CE15" s="931"/>
      <c r="CF15" s="931"/>
      <c r="CG15" s="931"/>
      <c r="CH15" s="932"/>
      <c r="CI15" s="54"/>
      <c r="CJ15" s="55"/>
      <c r="CK15" s="55"/>
      <c r="CL15" s="55"/>
      <c r="CM15" s="56"/>
    </row>
    <row r="16" spans="1:91" ht="15" customHeight="1">
      <c r="A16" s="900"/>
      <c r="B16" s="901"/>
      <c r="C16" s="804"/>
      <c r="D16" s="805"/>
      <c r="E16" s="805"/>
      <c r="F16" s="805"/>
      <c r="G16" s="805"/>
      <c r="H16" s="805"/>
      <c r="I16" s="805"/>
      <c r="J16" s="805"/>
      <c r="K16" s="805"/>
      <c r="L16" s="805"/>
      <c r="M16" s="805"/>
      <c r="N16" s="805"/>
      <c r="O16" s="805"/>
      <c r="P16" s="805"/>
      <c r="Q16" s="940"/>
      <c r="R16" s="941"/>
      <c r="S16" s="941"/>
      <c r="T16" s="941"/>
      <c r="U16" s="941"/>
      <c r="V16" s="941"/>
      <c r="W16" s="941"/>
      <c r="X16" s="941"/>
      <c r="Y16" s="941"/>
      <c r="Z16" s="941"/>
      <c r="AA16" s="942"/>
      <c r="AB16" s="874"/>
      <c r="AC16" s="875"/>
      <c r="AD16" s="875"/>
      <c r="AE16" s="875"/>
      <c r="AF16" s="875"/>
      <c r="AG16" s="876"/>
      <c r="AH16" s="875"/>
      <c r="AI16" s="875"/>
      <c r="AJ16" s="875"/>
      <c r="AK16" s="875"/>
      <c r="AL16" s="875"/>
      <c r="AM16" s="875"/>
      <c r="AN16" s="936"/>
      <c r="AO16" s="875"/>
      <c r="AP16" s="875"/>
      <c r="AQ16" s="875"/>
      <c r="AR16" s="875"/>
      <c r="AS16" s="876"/>
      <c r="AT16" s="875"/>
      <c r="AU16" s="875"/>
      <c r="AV16" s="875"/>
      <c r="AW16" s="875"/>
      <c r="AX16" s="875"/>
      <c r="AY16" s="875"/>
      <c r="AZ16" s="936"/>
      <c r="BA16" s="875"/>
      <c r="BB16" s="875"/>
      <c r="BC16" s="875"/>
      <c r="BD16" s="875"/>
      <c r="BE16" s="876"/>
      <c r="BF16" s="875"/>
      <c r="BG16" s="875"/>
      <c r="BH16" s="875"/>
      <c r="BI16" s="875"/>
      <c r="BJ16" s="875"/>
      <c r="BK16" s="875"/>
      <c r="BL16" s="930" t="str">
        <f t="shared" si="0"/>
        <v/>
      </c>
      <c r="BM16" s="931"/>
      <c r="BN16" s="931"/>
      <c r="BO16" s="931"/>
      <c r="BP16" s="931"/>
      <c r="BQ16" s="932"/>
      <c r="BR16" s="937"/>
      <c r="BS16" s="938"/>
      <c r="BT16" s="938"/>
      <c r="BU16" s="938"/>
      <c r="BV16" s="939"/>
      <c r="BW16" s="938"/>
      <c r="BX16" s="938"/>
      <c r="BY16" s="841"/>
      <c r="BZ16" s="875"/>
      <c r="CA16" s="875"/>
      <c r="CB16" s="875"/>
      <c r="CC16" s="875"/>
      <c r="CD16" s="930" t="str">
        <f t="shared" si="1"/>
        <v/>
      </c>
      <c r="CE16" s="931"/>
      <c r="CF16" s="931"/>
      <c r="CG16" s="931"/>
      <c r="CH16" s="932"/>
      <c r="CI16" s="874"/>
      <c r="CJ16" s="875"/>
      <c r="CK16" s="875"/>
      <c r="CL16" s="875"/>
      <c r="CM16" s="877"/>
    </row>
    <row r="17" spans="1:112" ht="15" customHeight="1">
      <c r="A17" s="900"/>
      <c r="B17" s="901"/>
      <c r="C17" s="804"/>
      <c r="D17" s="805"/>
      <c r="E17" s="805"/>
      <c r="F17" s="805"/>
      <c r="G17" s="805"/>
      <c r="H17" s="805"/>
      <c r="I17" s="805"/>
      <c r="J17" s="805"/>
      <c r="K17" s="805"/>
      <c r="L17" s="805"/>
      <c r="M17" s="805"/>
      <c r="N17" s="805"/>
      <c r="O17" s="805"/>
      <c r="P17" s="805"/>
      <c r="Q17" s="940"/>
      <c r="R17" s="941"/>
      <c r="S17" s="941"/>
      <c r="T17" s="941"/>
      <c r="U17" s="941"/>
      <c r="V17" s="941"/>
      <c r="W17" s="941"/>
      <c r="X17" s="941"/>
      <c r="Y17" s="941"/>
      <c r="Z17" s="941"/>
      <c r="AA17" s="942"/>
      <c r="AB17" s="874"/>
      <c r="AC17" s="875"/>
      <c r="AD17" s="875"/>
      <c r="AE17" s="875"/>
      <c r="AF17" s="875"/>
      <c r="AG17" s="876"/>
      <c r="AH17" s="875"/>
      <c r="AI17" s="875"/>
      <c r="AJ17" s="875"/>
      <c r="AK17" s="875"/>
      <c r="AL17" s="875"/>
      <c r="AM17" s="875"/>
      <c r="AN17" s="936"/>
      <c r="AO17" s="875"/>
      <c r="AP17" s="875"/>
      <c r="AQ17" s="875"/>
      <c r="AR17" s="875"/>
      <c r="AS17" s="876"/>
      <c r="AT17" s="875"/>
      <c r="AU17" s="875"/>
      <c r="AV17" s="875"/>
      <c r="AW17" s="875"/>
      <c r="AX17" s="875"/>
      <c r="AY17" s="875"/>
      <c r="AZ17" s="936"/>
      <c r="BA17" s="875"/>
      <c r="BB17" s="875"/>
      <c r="BC17" s="875"/>
      <c r="BD17" s="875"/>
      <c r="BE17" s="876"/>
      <c r="BF17" s="875"/>
      <c r="BG17" s="875"/>
      <c r="BH17" s="875"/>
      <c r="BI17" s="875"/>
      <c r="BJ17" s="875"/>
      <c r="BK17" s="875"/>
      <c r="BL17" s="930" t="str">
        <f t="shared" si="0"/>
        <v/>
      </c>
      <c r="BM17" s="931"/>
      <c r="BN17" s="931"/>
      <c r="BO17" s="931"/>
      <c r="BP17" s="931"/>
      <c r="BQ17" s="932"/>
      <c r="BR17" s="937"/>
      <c r="BS17" s="938"/>
      <c r="BT17" s="938"/>
      <c r="BU17" s="938"/>
      <c r="BV17" s="939"/>
      <c r="BW17" s="938"/>
      <c r="BX17" s="938"/>
      <c r="BY17" s="841"/>
      <c r="BZ17" s="875"/>
      <c r="CA17" s="875"/>
      <c r="CB17" s="875"/>
      <c r="CC17" s="875"/>
      <c r="CD17" s="930" t="str">
        <f t="shared" si="1"/>
        <v/>
      </c>
      <c r="CE17" s="931"/>
      <c r="CF17" s="931"/>
      <c r="CG17" s="931"/>
      <c r="CH17" s="932"/>
      <c r="CI17" s="874"/>
      <c r="CJ17" s="875"/>
      <c r="CK17" s="875"/>
      <c r="CL17" s="875"/>
      <c r="CM17" s="877"/>
    </row>
    <row r="18" spans="1:112" ht="15" customHeight="1">
      <c r="A18" s="900"/>
      <c r="B18" s="901"/>
      <c r="C18" s="804"/>
      <c r="D18" s="805"/>
      <c r="E18" s="805"/>
      <c r="F18" s="805"/>
      <c r="G18" s="805"/>
      <c r="H18" s="805"/>
      <c r="I18" s="805"/>
      <c r="J18" s="805"/>
      <c r="K18" s="805"/>
      <c r="L18" s="805"/>
      <c r="M18" s="805"/>
      <c r="N18" s="805"/>
      <c r="O18" s="805"/>
      <c r="P18" s="805"/>
      <c r="Q18" s="940"/>
      <c r="R18" s="941"/>
      <c r="S18" s="941"/>
      <c r="T18" s="941"/>
      <c r="U18" s="941"/>
      <c r="V18" s="941"/>
      <c r="W18" s="941"/>
      <c r="X18" s="941"/>
      <c r="Y18" s="941"/>
      <c r="Z18" s="941"/>
      <c r="AA18" s="942"/>
      <c r="AB18" s="874"/>
      <c r="AC18" s="875"/>
      <c r="AD18" s="875"/>
      <c r="AE18" s="875"/>
      <c r="AF18" s="875"/>
      <c r="AG18" s="876"/>
      <c r="AH18" s="875"/>
      <c r="AI18" s="875"/>
      <c r="AJ18" s="875"/>
      <c r="AK18" s="875"/>
      <c r="AL18" s="875"/>
      <c r="AM18" s="875"/>
      <c r="AN18" s="936"/>
      <c r="AO18" s="875"/>
      <c r="AP18" s="875"/>
      <c r="AQ18" s="875"/>
      <c r="AR18" s="875"/>
      <c r="AS18" s="876"/>
      <c r="AT18" s="875"/>
      <c r="AU18" s="875"/>
      <c r="AV18" s="875"/>
      <c r="AW18" s="875"/>
      <c r="AX18" s="875"/>
      <c r="AY18" s="875"/>
      <c r="AZ18" s="936"/>
      <c r="BA18" s="875"/>
      <c r="BB18" s="875"/>
      <c r="BC18" s="875"/>
      <c r="BD18" s="875"/>
      <c r="BE18" s="876"/>
      <c r="BF18" s="875"/>
      <c r="BG18" s="875"/>
      <c r="BH18" s="875"/>
      <c r="BI18" s="875"/>
      <c r="BJ18" s="875"/>
      <c r="BK18" s="875"/>
      <c r="BL18" s="930" t="str">
        <f t="shared" si="0"/>
        <v/>
      </c>
      <c r="BM18" s="931"/>
      <c r="BN18" s="931"/>
      <c r="BO18" s="931"/>
      <c r="BP18" s="931"/>
      <c r="BQ18" s="932"/>
      <c r="BR18" s="937"/>
      <c r="BS18" s="938"/>
      <c r="BT18" s="938"/>
      <c r="BU18" s="938"/>
      <c r="BV18" s="939"/>
      <c r="BW18" s="938"/>
      <c r="BX18" s="938"/>
      <c r="BY18" s="841"/>
      <c r="BZ18" s="875"/>
      <c r="CA18" s="875"/>
      <c r="CB18" s="875"/>
      <c r="CC18" s="875"/>
      <c r="CD18" s="930" t="str">
        <f t="shared" si="1"/>
        <v/>
      </c>
      <c r="CE18" s="931"/>
      <c r="CF18" s="931"/>
      <c r="CG18" s="931"/>
      <c r="CH18" s="932"/>
      <c r="CI18" s="874"/>
      <c r="CJ18" s="875"/>
      <c r="CK18" s="875"/>
      <c r="CL18" s="875"/>
      <c r="CM18" s="877"/>
    </row>
    <row r="19" spans="1:112" ht="15" customHeight="1">
      <c r="A19" s="900"/>
      <c r="B19" s="901"/>
      <c r="C19" s="804"/>
      <c r="D19" s="805"/>
      <c r="E19" s="805"/>
      <c r="F19" s="805"/>
      <c r="G19" s="805"/>
      <c r="H19" s="805"/>
      <c r="I19" s="805"/>
      <c r="J19" s="805"/>
      <c r="K19" s="805"/>
      <c r="L19" s="805"/>
      <c r="M19" s="805"/>
      <c r="N19" s="805"/>
      <c r="O19" s="805"/>
      <c r="P19" s="805"/>
      <c r="Q19" s="940"/>
      <c r="R19" s="941"/>
      <c r="S19" s="941"/>
      <c r="T19" s="941"/>
      <c r="U19" s="941"/>
      <c r="V19" s="941"/>
      <c r="W19" s="941"/>
      <c r="X19" s="941"/>
      <c r="Y19" s="941"/>
      <c r="Z19" s="941"/>
      <c r="AA19" s="942"/>
      <c r="AB19" s="874"/>
      <c r="AC19" s="875"/>
      <c r="AD19" s="875"/>
      <c r="AE19" s="875"/>
      <c r="AF19" s="875"/>
      <c r="AG19" s="876"/>
      <c r="AH19" s="875"/>
      <c r="AI19" s="875"/>
      <c r="AJ19" s="875"/>
      <c r="AK19" s="875"/>
      <c r="AL19" s="875"/>
      <c r="AM19" s="875"/>
      <c r="AN19" s="936"/>
      <c r="AO19" s="875"/>
      <c r="AP19" s="875"/>
      <c r="AQ19" s="875"/>
      <c r="AR19" s="875"/>
      <c r="AS19" s="876"/>
      <c r="AT19" s="875"/>
      <c r="AU19" s="875"/>
      <c r="AV19" s="875"/>
      <c r="AW19" s="875"/>
      <c r="AX19" s="875"/>
      <c r="AY19" s="875"/>
      <c r="AZ19" s="936"/>
      <c r="BA19" s="875"/>
      <c r="BB19" s="875"/>
      <c r="BC19" s="875"/>
      <c r="BD19" s="875"/>
      <c r="BE19" s="876"/>
      <c r="BF19" s="875"/>
      <c r="BG19" s="875"/>
      <c r="BH19" s="875"/>
      <c r="BI19" s="875"/>
      <c r="BJ19" s="875"/>
      <c r="BK19" s="875"/>
      <c r="BL19" s="930" t="str">
        <f t="shared" si="0"/>
        <v/>
      </c>
      <c r="BM19" s="931"/>
      <c r="BN19" s="931"/>
      <c r="BO19" s="931"/>
      <c r="BP19" s="931"/>
      <c r="BQ19" s="932"/>
      <c r="BR19" s="937"/>
      <c r="BS19" s="938"/>
      <c r="BT19" s="938"/>
      <c r="BU19" s="938"/>
      <c r="BV19" s="939"/>
      <c r="BW19" s="938"/>
      <c r="BX19" s="938"/>
      <c r="BY19" s="841"/>
      <c r="BZ19" s="875"/>
      <c r="CA19" s="875"/>
      <c r="CB19" s="875"/>
      <c r="CC19" s="875"/>
      <c r="CD19" s="930" t="str">
        <f t="shared" si="1"/>
        <v/>
      </c>
      <c r="CE19" s="931"/>
      <c r="CF19" s="931"/>
      <c r="CG19" s="931"/>
      <c r="CH19" s="932"/>
      <c r="CI19" s="874"/>
      <c r="CJ19" s="875"/>
      <c r="CK19" s="875"/>
      <c r="CL19" s="875"/>
      <c r="CM19" s="877"/>
    </row>
    <row r="20" spans="1:112" ht="15" customHeight="1">
      <c r="A20" s="900"/>
      <c r="B20" s="901"/>
      <c r="C20" s="865" t="s">
        <v>104</v>
      </c>
      <c r="D20" s="865"/>
      <c r="E20" s="865"/>
      <c r="F20" s="865"/>
      <c r="G20" s="865"/>
      <c r="H20" s="865"/>
      <c r="I20" s="865"/>
      <c r="J20" s="865"/>
      <c r="K20" s="866"/>
      <c r="L20" s="866"/>
      <c r="M20" s="866"/>
      <c r="N20" s="866"/>
      <c r="O20" s="865" t="s">
        <v>105</v>
      </c>
      <c r="P20" s="865"/>
      <c r="Q20" s="933"/>
      <c r="R20" s="934"/>
      <c r="S20" s="934"/>
      <c r="T20" s="934"/>
      <c r="U20" s="934"/>
      <c r="V20" s="934"/>
      <c r="W20" s="934"/>
      <c r="X20" s="934"/>
      <c r="Y20" s="934"/>
      <c r="Z20" s="934"/>
      <c r="AA20" s="935"/>
      <c r="AB20" s="869"/>
      <c r="AC20" s="870"/>
      <c r="AD20" s="870"/>
      <c r="AE20" s="870"/>
      <c r="AF20" s="870"/>
      <c r="AG20" s="871"/>
      <c r="AH20" s="870"/>
      <c r="AI20" s="870"/>
      <c r="AJ20" s="870"/>
      <c r="AK20" s="870"/>
      <c r="AL20" s="870"/>
      <c r="AM20" s="870"/>
      <c r="AN20" s="929"/>
      <c r="AO20" s="870"/>
      <c r="AP20" s="870"/>
      <c r="AQ20" s="870"/>
      <c r="AR20" s="870"/>
      <c r="AS20" s="871"/>
      <c r="AT20" s="870"/>
      <c r="AU20" s="870"/>
      <c r="AV20" s="870"/>
      <c r="AW20" s="870"/>
      <c r="AX20" s="870"/>
      <c r="AY20" s="870"/>
      <c r="AZ20" s="929"/>
      <c r="BA20" s="870"/>
      <c r="BB20" s="870"/>
      <c r="BC20" s="870"/>
      <c r="BD20" s="870"/>
      <c r="BE20" s="871"/>
      <c r="BF20" s="870"/>
      <c r="BG20" s="870"/>
      <c r="BH20" s="870"/>
      <c r="BI20" s="870"/>
      <c r="BJ20" s="870"/>
      <c r="BK20" s="870"/>
      <c r="BL20" s="886" t="str">
        <f>IF(K20="","",SUM(AB20:BK20))</f>
        <v/>
      </c>
      <c r="BM20" s="887"/>
      <c r="BN20" s="887"/>
      <c r="BO20" s="887"/>
      <c r="BP20" s="887"/>
      <c r="BQ20" s="888"/>
      <c r="BR20" s="889"/>
      <c r="BS20" s="890"/>
      <c r="BT20" s="890"/>
      <c r="BU20" s="890"/>
      <c r="BV20" s="891"/>
      <c r="BW20" s="890"/>
      <c r="BX20" s="890"/>
      <c r="BY20" s="892"/>
      <c r="BZ20" s="870"/>
      <c r="CA20" s="870"/>
      <c r="CB20" s="870"/>
      <c r="CC20" s="870"/>
      <c r="CD20" s="886" t="str">
        <f t="shared" si="1"/>
        <v/>
      </c>
      <c r="CE20" s="887"/>
      <c r="CF20" s="887"/>
      <c r="CG20" s="887"/>
      <c r="CH20" s="888"/>
      <c r="CI20" s="869"/>
      <c r="CJ20" s="870"/>
      <c r="CK20" s="870"/>
      <c r="CL20" s="870"/>
      <c r="CM20" s="943"/>
    </row>
    <row r="21" spans="1:112" ht="15" customHeight="1" thickBot="1">
      <c r="A21" s="916"/>
      <c r="B21" s="917"/>
      <c r="C21" s="923" t="s">
        <v>106</v>
      </c>
      <c r="D21" s="924"/>
      <c r="E21" s="924"/>
      <c r="F21" s="924"/>
      <c r="G21" s="924"/>
      <c r="H21" s="924"/>
      <c r="I21" s="924"/>
      <c r="J21" s="924"/>
      <c r="K21" s="925"/>
      <c r="L21" s="925"/>
      <c r="M21" s="925"/>
      <c r="N21" s="925"/>
      <c r="O21" s="924" t="s">
        <v>105</v>
      </c>
      <c r="P21" s="924"/>
      <c r="Q21" s="926"/>
      <c r="R21" s="927"/>
      <c r="S21" s="927"/>
      <c r="T21" s="927"/>
      <c r="U21" s="927"/>
      <c r="V21" s="927"/>
      <c r="W21" s="927"/>
      <c r="X21" s="927"/>
      <c r="Y21" s="927"/>
      <c r="Z21" s="927"/>
      <c r="AA21" s="928"/>
      <c r="AB21" s="912" t="str">
        <f>IF(AND(AB8="",AB9="",AB10="",AB11="",AB12="",AB13="",AB14="",AB16="",AB17="",AB18="",AB19="",AB20=""),"",SUM(AB8:AG20))</f>
        <v/>
      </c>
      <c r="AC21" s="894"/>
      <c r="AD21" s="894"/>
      <c r="AE21" s="894"/>
      <c r="AF21" s="894"/>
      <c r="AG21" s="913"/>
      <c r="AH21" s="894" t="str">
        <f>IF(AND(AH8="",AH9="",AH10="",AH11="",AH12="",AH13="",AH14="",AH16="",AH17="",AH18="",AH19="",AH20=""),"",SUM(AH8:AM20))</f>
        <v/>
      </c>
      <c r="AI21" s="894"/>
      <c r="AJ21" s="894"/>
      <c r="AK21" s="894"/>
      <c r="AL21" s="894"/>
      <c r="AM21" s="894"/>
      <c r="AN21" s="911" t="str">
        <f>IF(AND(AN8="",AN9="",AN10="",AN11="",AN12="",AN13="",AN14="",AN16="",AN17="",AN18="",AN19="",AN20=""),"",SUM(AN8:AS20))</f>
        <v/>
      </c>
      <c r="AO21" s="911"/>
      <c r="AP21" s="911"/>
      <c r="AQ21" s="911"/>
      <c r="AR21" s="911"/>
      <c r="AS21" s="911"/>
      <c r="AT21" s="911" t="str">
        <f>IF(AND(AT8="",AT9="",AT10="",AT11="",AT12="",AT13="",AT14="",AT16="",AT17="",AT18="",AT19="",AT20=""),"",SUM(AT8:AY20))</f>
        <v/>
      </c>
      <c r="AU21" s="911"/>
      <c r="AV21" s="911"/>
      <c r="AW21" s="911"/>
      <c r="AX21" s="911"/>
      <c r="AY21" s="911"/>
      <c r="AZ21" s="911" t="str">
        <f>IF(AND(AZ8="",AZ9="",AZ10="",AZ11="",AZ12="",AZ13="",AZ14="",AZ16="",AZ17="",AZ18="",AZ19="",AZ20=""),"",SUM(AZ8:BE20))</f>
        <v/>
      </c>
      <c r="BA21" s="911"/>
      <c r="BB21" s="911"/>
      <c r="BC21" s="911"/>
      <c r="BD21" s="911"/>
      <c r="BE21" s="911"/>
      <c r="BF21" s="894" t="str">
        <f>IF(AND(BF8="",BF9="",BF10="",BF11="",BF12="",BF13="",BF14="",BF16="",BF17="",BF18="",BF19="",BF20=""),"",SUM(BF8:BK20))</f>
        <v/>
      </c>
      <c r="BG21" s="894"/>
      <c r="BH21" s="894"/>
      <c r="BI21" s="894"/>
      <c r="BJ21" s="894"/>
      <c r="BK21" s="894"/>
      <c r="BL21" s="893" t="str">
        <f>IF(AND(BL8="",BL9="",BL10="",BL11="",BL12="",BL13="",BL14="",BL16="",BL17="",BL18="",BL19="",BL20=""),"",SUM(BL8:BQ20))</f>
        <v/>
      </c>
      <c r="BM21" s="894"/>
      <c r="BN21" s="894"/>
      <c r="BO21" s="894"/>
      <c r="BP21" s="894"/>
      <c r="BQ21" s="895"/>
      <c r="BR21" s="912"/>
      <c r="BS21" s="894"/>
      <c r="BT21" s="894"/>
      <c r="BU21" s="894"/>
      <c r="BV21" s="893"/>
      <c r="BW21" s="894"/>
      <c r="BX21" s="894"/>
      <c r="BY21" s="913"/>
      <c r="BZ21" s="894"/>
      <c r="CA21" s="894"/>
      <c r="CB21" s="894"/>
      <c r="CC21" s="894"/>
      <c r="CD21" s="893" t="str">
        <f>IF(AND(CD8="",CD9="",CD10="",CD11="",CD12="",CD13="",CD14="",CD15="",CD16="",CD17="",CD18="",CD19="",CD20=""),"",SUM(CD8:CH20))</f>
        <v/>
      </c>
      <c r="CE21" s="894"/>
      <c r="CF21" s="894"/>
      <c r="CG21" s="894"/>
      <c r="CH21" s="895"/>
      <c r="CI21" s="896"/>
      <c r="CJ21" s="896"/>
      <c r="CK21" s="896"/>
      <c r="CL21" s="896"/>
      <c r="CM21" s="897"/>
    </row>
    <row r="22" spans="1:112" ht="15" customHeight="1" thickTop="1">
      <c r="A22" s="898" t="s">
        <v>107</v>
      </c>
      <c r="B22" s="899"/>
      <c r="C22" s="904"/>
      <c r="D22" s="905"/>
      <c r="E22" s="905"/>
      <c r="F22" s="905"/>
      <c r="G22" s="905"/>
      <c r="H22" s="905"/>
      <c r="I22" s="905"/>
      <c r="J22" s="905"/>
      <c r="K22" s="905"/>
      <c r="L22" s="905"/>
      <c r="M22" s="905"/>
      <c r="N22" s="905"/>
      <c r="O22" s="905"/>
      <c r="P22" s="905"/>
      <c r="Q22" s="906"/>
      <c r="R22" s="907"/>
      <c r="S22" s="907"/>
      <c r="T22" s="907"/>
      <c r="U22" s="907"/>
      <c r="V22" s="907"/>
      <c r="W22" s="907"/>
      <c r="X22" s="907"/>
      <c r="Y22" s="907"/>
      <c r="Z22" s="907"/>
      <c r="AA22" s="907"/>
      <c r="AB22" s="908"/>
      <c r="AC22" s="909"/>
      <c r="AD22" s="909"/>
      <c r="AE22" s="909"/>
      <c r="AF22" s="909"/>
      <c r="AG22" s="910"/>
      <c r="AH22" s="878"/>
      <c r="AI22" s="878"/>
      <c r="AJ22" s="878"/>
      <c r="AK22" s="878"/>
      <c r="AL22" s="878"/>
      <c r="AM22" s="878"/>
      <c r="AN22" s="878"/>
      <c r="AO22" s="878"/>
      <c r="AP22" s="878"/>
      <c r="AQ22" s="878"/>
      <c r="AR22" s="878"/>
      <c r="AS22" s="878"/>
      <c r="AT22" s="878"/>
      <c r="AU22" s="878"/>
      <c r="AV22" s="878"/>
      <c r="AW22" s="878"/>
      <c r="AX22" s="878"/>
      <c r="AY22" s="878"/>
      <c r="AZ22" s="878"/>
      <c r="BA22" s="878"/>
      <c r="BB22" s="878"/>
      <c r="BC22" s="878"/>
      <c r="BD22" s="878"/>
      <c r="BE22" s="878"/>
      <c r="BF22" s="878"/>
      <c r="BG22" s="878"/>
      <c r="BH22" s="878"/>
      <c r="BI22" s="878"/>
      <c r="BJ22" s="878"/>
      <c r="BK22" s="878"/>
      <c r="BL22" s="879" t="str">
        <f t="shared" ref="BL22:BL28" si="2">IF(C22="","",SUM(AB22:BK22))</f>
        <v/>
      </c>
      <c r="BM22" s="879"/>
      <c r="BN22" s="879"/>
      <c r="BO22" s="879"/>
      <c r="BP22" s="879"/>
      <c r="BQ22" s="880"/>
      <c r="BR22" s="881"/>
      <c r="BS22" s="882"/>
      <c r="BT22" s="883"/>
      <c r="BU22" s="883"/>
      <c r="BV22" s="883"/>
      <c r="BW22" s="883"/>
      <c r="BX22" s="883"/>
      <c r="BY22" s="883"/>
      <c r="BZ22" s="878"/>
      <c r="CA22" s="878"/>
      <c r="CB22" s="878"/>
      <c r="CC22" s="878"/>
      <c r="CD22" s="879" t="str">
        <f t="shared" ref="CD22:CD29" si="3">IF(BV22="","",BL22/6*BV22*BZ22/30)</f>
        <v/>
      </c>
      <c r="CE22" s="879"/>
      <c r="CF22" s="879"/>
      <c r="CG22" s="879"/>
      <c r="CH22" s="880"/>
      <c r="CI22" s="908"/>
      <c r="CJ22" s="909"/>
      <c r="CK22" s="909"/>
      <c r="CL22" s="909"/>
      <c r="CM22" s="922"/>
    </row>
    <row r="23" spans="1:112" ht="15" customHeight="1">
      <c r="A23" s="900"/>
      <c r="B23" s="901"/>
      <c r="C23" s="804"/>
      <c r="D23" s="805"/>
      <c r="E23" s="805"/>
      <c r="F23" s="805"/>
      <c r="G23" s="805"/>
      <c r="H23" s="805"/>
      <c r="I23" s="805"/>
      <c r="J23" s="805"/>
      <c r="K23" s="805"/>
      <c r="L23" s="805"/>
      <c r="M23" s="805"/>
      <c r="N23" s="805"/>
      <c r="O23" s="805"/>
      <c r="P23" s="805"/>
      <c r="Q23" s="872"/>
      <c r="R23" s="873"/>
      <c r="S23" s="873"/>
      <c r="T23" s="873"/>
      <c r="U23" s="873"/>
      <c r="V23" s="873"/>
      <c r="W23" s="873"/>
      <c r="X23" s="873"/>
      <c r="Y23" s="873"/>
      <c r="Z23" s="873"/>
      <c r="AA23" s="873"/>
      <c r="AB23" s="874"/>
      <c r="AC23" s="875"/>
      <c r="AD23" s="875"/>
      <c r="AE23" s="875"/>
      <c r="AF23" s="875"/>
      <c r="AG23" s="876"/>
      <c r="AH23" s="798"/>
      <c r="AI23" s="798"/>
      <c r="AJ23" s="798"/>
      <c r="AK23" s="798"/>
      <c r="AL23" s="798"/>
      <c r="AM23" s="798"/>
      <c r="AN23" s="798"/>
      <c r="AO23" s="798"/>
      <c r="AP23" s="798"/>
      <c r="AQ23" s="798"/>
      <c r="AR23" s="798"/>
      <c r="AS23" s="798"/>
      <c r="AT23" s="798"/>
      <c r="AU23" s="798"/>
      <c r="AV23" s="798"/>
      <c r="AW23" s="798"/>
      <c r="AX23" s="798"/>
      <c r="AY23" s="798"/>
      <c r="AZ23" s="798"/>
      <c r="BA23" s="798"/>
      <c r="BB23" s="798"/>
      <c r="BC23" s="798"/>
      <c r="BD23" s="798"/>
      <c r="BE23" s="798"/>
      <c r="BF23" s="798"/>
      <c r="BG23" s="798"/>
      <c r="BH23" s="798"/>
      <c r="BI23" s="798"/>
      <c r="BJ23" s="798"/>
      <c r="BK23" s="798"/>
      <c r="BL23" s="843" t="str">
        <f t="shared" si="2"/>
        <v/>
      </c>
      <c r="BM23" s="843"/>
      <c r="BN23" s="843"/>
      <c r="BO23" s="843"/>
      <c r="BP23" s="843"/>
      <c r="BQ23" s="844"/>
      <c r="BR23" s="840"/>
      <c r="BS23" s="841"/>
      <c r="BT23" s="842"/>
      <c r="BU23" s="842"/>
      <c r="BV23" s="842"/>
      <c r="BW23" s="842"/>
      <c r="BX23" s="842"/>
      <c r="BY23" s="842"/>
      <c r="BZ23" s="798"/>
      <c r="CA23" s="798"/>
      <c r="CB23" s="798"/>
      <c r="CC23" s="798"/>
      <c r="CD23" s="884" t="str">
        <f t="shared" si="3"/>
        <v/>
      </c>
      <c r="CE23" s="884"/>
      <c r="CF23" s="884"/>
      <c r="CG23" s="884"/>
      <c r="CH23" s="885"/>
      <c r="CI23" s="874"/>
      <c r="CJ23" s="875"/>
      <c r="CK23" s="875"/>
      <c r="CL23" s="875"/>
      <c r="CM23" s="877"/>
    </row>
    <row r="24" spans="1:112" ht="15" customHeight="1">
      <c r="A24" s="900"/>
      <c r="B24" s="901"/>
      <c r="C24" s="804"/>
      <c r="D24" s="805"/>
      <c r="E24" s="805"/>
      <c r="F24" s="805"/>
      <c r="G24" s="805"/>
      <c r="H24" s="805"/>
      <c r="I24" s="805"/>
      <c r="J24" s="805"/>
      <c r="K24" s="805"/>
      <c r="L24" s="805"/>
      <c r="M24" s="805"/>
      <c r="N24" s="805"/>
      <c r="O24" s="805"/>
      <c r="P24" s="805"/>
      <c r="Q24" s="872"/>
      <c r="R24" s="873"/>
      <c r="S24" s="873"/>
      <c r="T24" s="873"/>
      <c r="U24" s="873"/>
      <c r="V24" s="873"/>
      <c r="W24" s="873"/>
      <c r="X24" s="873"/>
      <c r="Y24" s="873"/>
      <c r="Z24" s="873"/>
      <c r="AA24" s="873"/>
      <c r="AB24" s="874"/>
      <c r="AC24" s="875"/>
      <c r="AD24" s="875"/>
      <c r="AE24" s="875"/>
      <c r="AF24" s="875"/>
      <c r="AG24" s="876"/>
      <c r="AH24" s="798"/>
      <c r="AI24" s="798"/>
      <c r="AJ24" s="798"/>
      <c r="AK24" s="798"/>
      <c r="AL24" s="798"/>
      <c r="AM24" s="798"/>
      <c r="AN24" s="798"/>
      <c r="AO24" s="798"/>
      <c r="AP24" s="798"/>
      <c r="AQ24" s="798"/>
      <c r="AR24" s="798"/>
      <c r="AS24" s="798"/>
      <c r="AT24" s="798"/>
      <c r="AU24" s="798"/>
      <c r="AV24" s="798"/>
      <c r="AW24" s="798"/>
      <c r="AX24" s="798"/>
      <c r="AY24" s="798"/>
      <c r="AZ24" s="798"/>
      <c r="BA24" s="798"/>
      <c r="BB24" s="798"/>
      <c r="BC24" s="798"/>
      <c r="BD24" s="798"/>
      <c r="BE24" s="798"/>
      <c r="BF24" s="798"/>
      <c r="BG24" s="798"/>
      <c r="BH24" s="798"/>
      <c r="BI24" s="798"/>
      <c r="BJ24" s="798"/>
      <c r="BK24" s="798"/>
      <c r="BL24" s="843" t="str">
        <f t="shared" si="2"/>
        <v/>
      </c>
      <c r="BM24" s="843"/>
      <c r="BN24" s="843"/>
      <c r="BO24" s="843"/>
      <c r="BP24" s="843"/>
      <c r="BQ24" s="844"/>
      <c r="BR24" s="840"/>
      <c r="BS24" s="841"/>
      <c r="BT24" s="842"/>
      <c r="BU24" s="842"/>
      <c r="BV24" s="842"/>
      <c r="BW24" s="842"/>
      <c r="BX24" s="842"/>
      <c r="BY24" s="842"/>
      <c r="BZ24" s="798"/>
      <c r="CA24" s="798"/>
      <c r="CB24" s="798"/>
      <c r="CC24" s="798"/>
      <c r="CD24" s="843" t="str">
        <f t="shared" si="3"/>
        <v/>
      </c>
      <c r="CE24" s="843"/>
      <c r="CF24" s="843"/>
      <c r="CG24" s="843"/>
      <c r="CH24" s="844"/>
      <c r="CI24" s="874"/>
      <c r="CJ24" s="875"/>
      <c r="CK24" s="875"/>
      <c r="CL24" s="875"/>
      <c r="CM24" s="877"/>
    </row>
    <row r="25" spans="1:112" ht="15" customHeight="1">
      <c r="A25" s="900"/>
      <c r="B25" s="901"/>
      <c r="C25" s="804"/>
      <c r="D25" s="805"/>
      <c r="E25" s="805"/>
      <c r="F25" s="805"/>
      <c r="G25" s="805"/>
      <c r="H25" s="805"/>
      <c r="I25" s="805"/>
      <c r="J25" s="805"/>
      <c r="K25" s="805"/>
      <c r="L25" s="805"/>
      <c r="M25" s="805"/>
      <c r="N25" s="805"/>
      <c r="O25" s="805"/>
      <c r="P25" s="805"/>
      <c r="Q25" s="872"/>
      <c r="R25" s="873"/>
      <c r="S25" s="873"/>
      <c r="T25" s="873"/>
      <c r="U25" s="873"/>
      <c r="V25" s="873"/>
      <c r="W25" s="873"/>
      <c r="X25" s="873"/>
      <c r="Y25" s="873"/>
      <c r="Z25" s="873"/>
      <c r="AA25" s="873"/>
      <c r="AB25" s="874"/>
      <c r="AC25" s="875"/>
      <c r="AD25" s="875"/>
      <c r="AE25" s="875"/>
      <c r="AF25" s="875"/>
      <c r="AG25" s="876"/>
      <c r="AH25" s="798"/>
      <c r="AI25" s="798"/>
      <c r="AJ25" s="798"/>
      <c r="AK25" s="798"/>
      <c r="AL25" s="798"/>
      <c r="AM25" s="798"/>
      <c r="AN25" s="798"/>
      <c r="AO25" s="798"/>
      <c r="AP25" s="798"/>
      <c r="AQ25" s="798"/>
      <c r="AR25" s="798"/>
      <c r="AS25" s="798"/>
      <c r="AT25" s="798"/>
      <c r="AU25" s="798"/>
      <c r="AV25" s="798"/>
      <c r="AW25" s="798"/>
      <c r="AX25" s="798"/>
      <c r="AY25" s="798"/>
      <c r="AZ25" s="798"/>
      <c r="BA25" s="798"/>
      <c r="BB25" s="798"/>
      <c r="BC25" s="798"/>
      <c r="BD25" s="798"/>
      <c r="BE25" s="798"/>
      <c r="BF25" s="798"/>
      <c r="BG25" s="798"/>
      <c r="BH25" s="798"/>
      <c r="BI25" s="798"/>
      <c r="BJ25" s="798"/>
      <c r="BK25" s="798"/>
      <c r="BL25" s="843" t="str">
        <f t="shared" si="2"/>
        <v/>
      </c>
      <c r="BM25" s="843"/>
      <c r="BN25" s="843"/>
      <c r="BO25" s="843"/>
      <c r="BP25" s="843"/>
      <c r="BQ25" s="844"/>
      <c r="BR25" s="840"/>
      <c r="BS25" s="841"/>
      <c r="BT25" s="842"/>
      <c r="BU25" s="842"/>
      <c r="BV25" s="842"/>
      <c r="BW25" s="842"/>
      <c r="BX25" s="842"/>
      <c r="BY25" s="842"/>
      <c r="BZ25" s="798"/>
      <c r="CA25" s="798"/>
      <c r="CB25" s="798"/>
      <c r="CC25" s="798"/>
      <c r="CD25" s="843" t="str">
        <f t="shared" si="3"/>
        <v/>
      </c>
      <c r="CE25" s="843"/>
      <c r="CF25" s="843"/>
      <c r="CG25" s="843"/>
      <c r="CH25" s="844"/>
      <c r="CI25" s="874"/>
      <c r="CJ25" s="875"/>
      <c r="CK25" s="875"/>
      <c r="CL25" s="875"/>
      <c r="CM25" s="877"/>
      <c r="DH25" s="53"/>
    </row>
    <row r="26" spans="1:112" ht="15" customHeight="1">
      <c r="A26" s="900"/>
      <c r="B26" s="901"/>
      <c r="C26" s="804"/>
      <c r="D26" s="805"/>
      <c r="E26" s="805"/>
      <c r="F26" s="805"/>
      <c r="G26" s="805"/>
      <c r="H26" s="805"/>
      <c r="I26" s="805"/>
      <c r="J26" s="805"/>
      <c r="K26" s="805"/>
      <c r="L26" s="805"/>
      <c r="M26" s="805"/>
      <c r="N26" s="805"/>
      <c r="O26" s="805"/>
      <c r="P26" s="805"/>
      <c r="Q26" s="872"/>
      <c r="R26" s="873"/>
      <c r="S26" s="873"/>
      <c r="T26" s="873"/>
      <c r="U26" s="873"/>
      <c r="V26" s="873"/>
      <c r="W26" s="873"/>
      <c r="X26" s="873"/>
      <c r="Y26" s="873"/>
      <c r="Z26" s="873"/>
      <c r="AA26" s="873"/>
      <c r="AB26" s="874"/>
      <c r="AC26" s="875"/>
      <c r="AD26" s="875"/>
      <c r="AE26" s="875"/>
      <c r="AF26" s="875"/>
      <c r="AG26" s="876"/>
      <c r="AH26" s="798"/>
      <c r="AI26" s="798"/>
      <c r="AJ26" s="798"/>
      <c r="AK26" s="798"/>
      <c r="AL26" s="798"/>
      <c r="AM26" s="798"/>
      <c r="AN26" s="798"/>
      <c r="AO26" s="798"/>
      <c r="AP26" s="798"/>
      <c r="AQ26" s="798"/>
      <c r="AR26" s="798"/>
      <c r="AS26" s="798"/>
      <c r="AT26" s="798"/>
      <c r="AU26" s="798"/>
      <c r="AV26" s="798"/>
      <c r="AW26" s="798"/>
      <c r="AX26" s="798"/>
      <c r="AY26" s="798"/>
      <c r="AZ26" s="798"/>
      <c r="BA26" s="798"/>
      <c r="BB26" s="798"/>
      <c r="BC26" s="798"/>
      <c r="BD26" s="798"/>
      <c r="BE26" s="798"/>
      <c r="BF26" s="798"/>
      <c r="BG26" s="798"/>
      <c r="BH26" s="798"/>
      <c r="BI26" s="798"/>
      <c r="BJ26" s="798"/>
      <c r="BK26" s="798"/>
      <c r="BL26" s="843" t="str">
        <f t="shared" si="2"/>
        <v/>
      </c>
      <c r="BM26" s="843"/>
      <c r="BN26" s="843"/>
      <c r="BO26" s="843"/>
      <c r="BP26" s="843"/>
      <c r="BQ26" s="844"/>
      <c r="BR26" s="840"/>
      <c r="BS26" s="841"/>
      <c r="BT26" s="842"/>
      <c r="BU26" s="842"/>
      <c r="BV26" s="842"/>
      <c r="BW26" s="842"/>
      <c r="BX26" s="842"/>
      <c r="BY26" s="842"/>
      <c r="BZ26" s="798"/>
      <c r="CA26" s="798"/>
      <c r="CB26" s="798"/>
      <c r="CC26" s="798"/>
      <c r="CD26" s="843" t="str">
        <f t="shared" si="3"/>
        <v/>
      </c>
      <c r="CE26" s="843"/>
      <c r="CF26" s="843"/>
      <c r="CG26" s="843"/>
      <c r="CH26" s="844"/>
      <c r="CI26" s="874"/>
      <c r="CJ26" s="875"/>
      <c r="CK26" s="875"/>
      <c r="CL26" s="875"/>
      <c r="CM26" s="877"/>
      <c r="DH26" s="53"/>
    </row>
    <row r="27" spans="1:112" ht="15" customHeight="1">
      <c r="A27" s="900"/>
      <c r="B27" s="901"/>
      <c r="C27" s="804"/>
      <c r="D27" s="805"/>
      <c r="E27" s="805"/>
      <c r="F27" s="805"/>
      <c r="G27" s="805"/>
      <c r="H27" s="805"/>
      <c r="I27" s="805"/>
      <c r="J27" s="805"/>
      <c r="K27" s="805"/>
      <c r="L27" s="805"/>
      <c r="M27" s="805"/>
      <c r="N27" s="805"/>
      <c r="O27" s="805"/>
      <c r="P27" s="805"/>
      <c r="Q27" s="872"/>
      <c r="R27" s="873"/>
      <c r="S27" s="873"/>
      <c r="T27" s="873"/>
      <c r="U27" s="873"/>
      <c r="V27" s="873"/>
      <c r="W27" s="873"/>
      <c r="X27" s="873"/>
      <c r="Y27" s="873"/>
      <c r="Z27" s="873"/>
      <c r="AA27" s="873"/>
      <c r="AB27" s="874"/>
      <c r="AC27" s="875"/>
      <c r="AD27" s="875"/>
      <c r="AE27" s="875"/>
      <c r="AF27" s="875"/>
      <c r="AG27" s="876"/>
      <c r="AH27" s="798"/>
      <c r="AI27" s="798"/>
      <c r="AJ27" s="798"/>
      <c r="AK27" s="798"/>
      <c r="AL27" s="798"/>
      <c r="AM27" s="798"/>
      <c r="AN27" s="798"/>
      <c r="AO27" s="798"/>
      <c r="AP27" s="798"/>
      <c r="AQ27" s="798"/>
      <c r="AR27" s="798"/>
      <c r="AS27" s="798"/>
      <c r="AT27" s="798"/>
      <c r="AU27" s="798"/>
      <c r="AV27" s="798"/>
      <c r="AW27" s="798"/>
      <c r="AX27" s="798"/>
      <c r="AY27" s="798"/>
      <c r="AZ27" s="798"/>
      <c r="BA27" s="798"/>
      <c r="BB27" s="798"/>
      <c r="BC27" s="798"/>
      <c r="BD27" s="798"/>
      <c r="BE27" s="798"/>
      <c r="BF27" s="798"/>
      <c r="BG27" s="798"/>
      <c r="BH27" s="798"/>
      <c r="BI27" s="798"/>
      <c r="BJ27" s="798"/>
      <c r="BK27" s="798"/>
      <c r="BL27" s="843" t="str">
        <f t="shared" si="2"/>
        <v/>
      </c>
      <c r="BM27" s="843"/>
      <c r="BN27" s="843"/>
      <c r="BO27" s="843"/>
      <c r="BP27" s="843"/>
      <c r="BQ27" s="844"/>
      <c r="BR27" s="840"/>
      <c r="BS27" s="841"/>
      <c r="BT27" s="842"/>
      <c r="BU27" s="842"/>
      <c r="BV27" s="842"/>
      <c r="BW27" s="842"/>
      <c r="BX27" s="842"/>
      <c r="BY27" s="842"/>
      <c r="BZ27" s="798"/>
      <c r="CA27" s="798"/>
      <c r="CB27" s="798"/>
      <c r="CC27" s="798"/>
      <c r="CD27" s="843" t="str">
        <f t="shared" si="3"/>
        <v/>
      </c>
      <c r="CE27" s="843"/>
      <c r="CF27" s="843"/>
      <c r="CG27" s="843"/>
      <c r="CH27" s="844"/>
      <c r="CI27" s="874"/>
      <c r="CJ27" s="875"/>
      <c r="CK27" s="875"/>
      <c r="CL27" s="875"/>
      <c r="CM27" s="877"/>
    </row>
    <row r="28" spans="1:112" ht="15" customHeight="1">
      <c r="A28" s="900"/>
      <c r="B28" s="901"/>
      <c r="C28" s="804"/>
      <c r="D28" s="805"/>
      <c r="E28" s="805"/>
      <c r="F28" s="805"/>
      <c r="G28" s="805"/>
      <c r="H28" s="805"/>
      <c r="I28" s="805"/>
      <c r="J28" s="805"/>
      <c r="K28" s="805"/>
      <c r="L28" s="805"/>
      <c r="M28" s="805"/>
      <c r="N28" s="805"/>
      <c r="O28" s="805"/>
      <c r="P28" s="805"/>
      <c r="Q28" s="872"/>
      <c r="R28" s="873"/>
      <c r="S28" s="873"/>
      <c r="T28" s="873"/>
      <c r="U28" s="873"/>
      <c r="V28" s="873"/>
      <c r="W28" s="873"/>
      <c r="X28" s="873"/>
      <c r="Y28" s="873"/>
      <c r="Z28" s="873"/>
      <c r="AA28" s="873"/>
      <c r="AB28" s="874"/>
      <c r="AC28" s="875"/>
      <c r="AD28" s="875"/>
      <c r="AE28" s="875"/>
      <c r="AF28" s="875"/>
      <c r="AG28" s="876"/>
      <c r="AH28" s="798"/>
      <c r="AI28" s="798"/>
      <c r="AJ28" s="798"/>
      <c r="AK28" s="798"/>
      <c r="AL28" s="798"/>
      <c r="AM28" s="798"/>
      <c r="AN28" s="798"/>
      <c r="AO28" s="798"/>
      <c r="AP28" s="798"/>
      <c r="AQ28" s="798"/>
      <c r="AR28" s="798"/>
      <c r="AS28" s="798"/>
      <c r="AT28" s="798"/>
      <c r="AU28" s="798"/>
      <c r="AV28" s="798"/>
      <c r="AW28" s="798"/>
      <c r="AX28" s="798"/>
      <c r="AY28" s="798"/>
      <c r="AZ28" s="798"/>
      <c r="BA28" s="798"/>
      <c r="BB28" s="798"/>
      <c r="BC28" s="798"/>
      <c r="BD28" s="798"/>
      <c r="BE28" s="798"/>
      <c r="BF28" s="798"/>
      <c r="BG28" s="798"/>
      <c r="BH28" s="798"/>
      <c r="BI28" s="798"/>
      <c r="BJ28" s="798"/>
      <c r="BK28" s="798"/>
      <c r="BL28" s="843" t="str">
        <f t="shared" si="2"/>
        <v/>
      </c>
      <c r="BM28" s="843"/>
      <c r="BN28" s="843"/>
      <c r="BO28" s="843"/>
      <c r="BP28" s="843"/>
      <c r="BQ28" s="844"/>
      <c r="BR28" s="840"/>
      <c r="BS28" s="841"/>
      <c r="BT28" s="842"/>
      <c r="BU28" s="842"/>
      <c r="BV28" s="842"/>
      <c r="BW28" s="842"/>
      <c r="BX28" s="842"/>
      <c r="BY28" s="842"/>
      <c r="BZ28" s="798"/>
      <c r="CA28" s="798"/>
      <c r="CB28" s="798"/>
      <c r="CC28" s="798"/>
      <c r="CD28" s="843" t="str">
        <f t="shared" si="3"/>
        <v/>
      </c>
      <c r="CE28" s="843"/>
      <c r="CF28" s="843"/>
      <c r="CG28" s="843"/>
      <c r="CH28" s="844"/>
      <c r="CI28" s="874"/>
      <c r="CJ28" s="875"/>
      <c r="CK28" s="875"/>
      <c r="CL28" s="875"/>
      <c r="CM28" s="877"/>
    </row>
    <row r="29" spans="1:112" ht="15" customHeight="1">
      <c r="A29" s="900"/>
      <c r="B29" s="901"/>
      <c r="C29" s="865" t="s">
        <v>104</v>
      </c>
      <c r="D29" s="865"/>
      <c r="E29" s="865"/>
      <c r="F29" s="865"/>
      <c r="G29" s="865"/>
      <c r="H29" s="865"/>
      <c r="I29" s="865"/>
      <c r="J29" s="865"/>
      <c r="K29" s="866"/>
      <c r="L29" s="866"/>
      <c r="M29" s="866"/>
      <c r="N29" s="866"/>
      <c r="O29" s="865" t="s">
        <v>105</v>
      </c>
      <c r="P29" s="865"/>
      <c r="Q29" s="867"/>
      <c r="R29" s="868"/>
      <c r="S29" s="868"/>
      <c r="T29" s="868"/>
      <c r="U29" s="868"/>
      <c r="V29" s="868"/>
      <c r="W29" s="868"/>
      <c r="X29" s="868"/>
      <c r="Y29" s="868"/>
      <c r="Z29" s="868"/>
      <c r="AA29" s="868"/>
      <c r="AB29" s="869"/>
      <c r="AC29" s="870"/>
      <c r="AD29" s="870"/>
      <c r="AE29" s="870"/>
      <c r="AF29" s="870"/>
      <c r="AG29" s="871"/>
      <c r="AH29" s="856"/>
      <c r="AI29" s="856"/>
      <c r="AJ29" s="856"/>
      <c r="AK29" s="856"/>
      <c r="AL29" s="856"/>
      <c r="AM29" s="856"/>
      <c r="AN29" s="856"/>
      <c r="AO29" s="856"/>
      <c r="AP29" s="856"/>
      <c r="AQ29" s="856"/>
      <c r="AR29" s="856"/>
      <c r="AS29" s="856"/>
      <c r="AT29" s="856"/>
      <c r="AU29" s="856"/>
      <c r="AV29" s="856"/>
      <c r="AW29" s="856"/>
      <c r="AX29" s="856"/>
      <c r="AY29" s="856"/>
      <c r="AZ29" s="856"/>
      <c r="BA29" s="856"/>
      <c r="BB29" s="856"/>
      <c r="BC29" s="856"/>
      <c r="BD29" s="856"/>
      <c r="BE29" s="856"/>
      <c r="BF29" s="856"/>
      <c r="BG29" s="856"/>
      <c r="BH29" s="856"/>
      <c r="BI29" s="856"/>
      <c r="BJ29" s="856"/>
      <c r="BK29" s="856"/>
      <c r="BL29" s="843" t="str">
        <f>IF(K29="","",SUM(AB29:BK29))</f>
        <v/>
      </c>
      <c r="BM29" s="843"/>
      <c r="BN29" s="843"/>
      <c r="BO29" s="843"/>
      <c r="BP29" s="843"/>
      <c r="BQ29" s="844"/>
      <c r="BR29" s="857"/>
      <c r="BS29" s="858"/>
      <c r="BT29" s="856"/>
      <c r="BU29" s="856"/>
      <c r="BV29" s="856"/>
      <c r="BW29" s="856"/>
      <c r="BX29" s="856"/>
      <c r="BY29" s="856"/>
      <c r="BZ29" s="856"/>
      <c r="CA29" s="856"/>
      <c r="CB29" s="856"/>
      <c r="CC29" s="856"/>
      <c r="CD29" s="859" t="str">
        <f t="shared" si="3"/>
        <v/>
      </c>
      <c r="CE29" s="859"/>
      <c r="CF29" s="859"/>
      <c r="CG29" s="859"/>
      <c r="CH29" s="860"/>
      <c r="CI29" s="845"/>
      <c r="CJ29" s="846"/>
      <c r="CK29" s="846"/>
      <c r="CL29" s="846"/>
      <c r="CM29" s="847"/>
    </row>
    <row r="30" spans="1:112" ht="15" customHeight="1">
      <c r="A30" s="902"/>
      <c r="B30" s="903"/>
      <c r="C30" s="848" t="s">
        <v>106</v>
      </c>
      <c r="D30" s="849"/>
      <c r="E30" s="849"/>
      <c r="F30" s="849"/>
      <c r="G30" s="849"/>
      <c r="H30" s="849"/>
      <c r="I30" s="849"/>
      <c r="J30" s="849"/>
      <c r="K30" s="850"/>
      <c r="L30" s="850"/>
      <c r="M30" s="850"/>
      <c r="N30" s="850"/>
      <c r="O30" s="849" t="s">
        <v>105</v>
      </c>
      <c r="P30" s="849"/>
      <c r="Q30" s="851"/>
      <c r="R30" s="852"/>
      <c r="S30" s="852"/>
      <c r="T30" s="852"/>
      <c r="U30" s="852"/>
      <c r="V30" s="852"/>
      <c r="W30" s="852"/>
      <c r="X30" s="852"/>
      <c r="Y30" s="852"/>
      <c r="Z30" s="852"/>
      <c r="AA30" s="852"/>
      <c r="AB30" s="853" t="str">
        <f>IF(AND(AB22="",AB23="",AB24="",AB25="",AB26="",AB27="",AB28="",AB29=""),"",SUM(AB22:AG29))</f>
        <v/>
      </c>
      <c r="AC30" s="854"/>
      <c r="AD30" s="854"/>
      <c r="AE30" s="854"/>
      <c r="AF30" s="854"/>
      <c r="AG30" s="855"/>
      <c r="AH30" s="836" t="str">
        <f>IF(AND(AH22="",AH23="",AH24="",AH25="",AH26="",AH27="",AH28="",AH29=""),"",SUM(AH22:AM29))</f>
        <v/>
      </c>
      <c r="AI30" s="836"/>
      <c r="AJ30" s="836"/>
      <c r="AK30" s="836"/>
      <c r="AL30" s="836"/>
      <c r="AM30" s="836"/>
      <c r="AN30" s="836" t="str">
        <f>IF(AND(AN22="",AN23="",AN24="",AN25="",AN26="",AN27="",AN28="",AN29=""),"",SUM(AN22:AS29))</f>
        <v/>
      </c>
      <c r="AO30" s="836"/>
      <c r="AP30" s="836"/>
      <c r="AQ30" s="836"/>
      <c r="AR30" s="836"/>
      <c r="AS30" s="836"/>
      <c r="AT30" s="836" t="str">
        <f>IF(AND(AT22="",AT23="",AT24="",AT25="",AT26="",AT27="",AT28="",AT29=""),"",SUM(AT22:AY29))</f>
        <v/>
      </c>
      <c r="AU30" s="836"/>
      <c r="AV30" s="836"/>
      <c r="AW30" s="836"/>
      <c r="AX30" s="836"/>
      <c r="AY30" s="836"/>
      <c r="AZ30" s="836" t="str">
        <f>IF(AND(AZ22="",AZ23="",AZ24="",AZ25="",AZ26="",AZ27="",AZ28="",AZ29=""),"",SUM(AZ22:BE29))</f>
        <v/>
      </c>
      <c r="BA30" s="836"/>
      <c r="BB30" s="836"/>
      <c r="BC30" s="836"/>
      <c r="BD30" s="836"/>
      <c r="BE30" s="836"/>
      <c r="BF30" s="836" t="str">
        <f>IF(AND(BF22="",BF23="",BF24="",BF25="",BF26="",BF27="",BF28="",BF29=""),"",SUM(BF22:BK29))</f>
        <v/>
      </c>
      <c r="BG30" s="836"/>
      <c r="BH30" s="836"/>
      <c r="BI30" s="836"/>
      <c r="BJ30" s="836"/>
      <c r="BK30" s="836"/>
      <c r="BL30" s="836" t="str">
        <f>IF(AND(BL22="",BL23="",BL24="",BL25="",BL26="",BL27="",BL28="",BL29=""),"",SUM(BL22:BQ29))</f>
        <v/>
      </c>
      <c r="BM30" s="836"/>
      <c r="BN30" s="836"/>
      <c r="BO30" s="836"/>
      <c r="BP30" s="836"/>
      <c r="BQ30" s="837"/>
      <c r="BR30" s="864"/>
      <c r="BS30" s="855"/>
      <c r="BT30" s="836"/>
      <c r="BU30" s="836"/>
      <c r="BV30" s="836"/>
      <c r="BW30" s="836"/>
      <c r="BX30" s="836"/>
      <c r="BY30" s="836"/>
      <c r="BZ30" s="836"/>
      <c r="CA30" s="836"/>
      <c r="CB30" s="836"/>
      <c r="CC30" s="836"/>
      <c r="CD30" s="836"/>
      <c r="CE30" s="836"/>
      <c r="CF30" s="836"/>
      <c r="CG30" s="836"/>
      <c r="CH30" s="837"/>
      <c r="CI30" s="861"/>
      <c r="CJ30" s="862"/>
      <c r="CK30" s="862"/>
      <c r="CL30" s="862"/>
      <c r="CM30" s="863"/>
    </row>
    <row r="31" spans="1:112" ht="7.5" customHeight="1"/>
    <row r="32" spans="1:112" ht="9" customHeight="1">
      <c r="A32" s="780" t="s">
        <v>108</v>
      </c>
      <c r="B32" s="780"/>
      <c r="C32" s="780"/>
      <c r="D32" s="780"/>
      <c r="E32" s="780"/>
      <c r="F32" s="780"/>
      <c r="G32" s="780"/>
      <c r="H32" s="780"/>
      <c r="I32" s="780"/>
      <c r="J32" s="45"/>
      <c r="N32" s="780" t="s">
        <v>109</v>
      </c>
      <c r="O32" s="780"/>
      <c r="P32" s="780"/>
      <c r="Q32" s="780"/>
      <c r="R32" s="838" t="s">
        <v>110</v>
      </c>
      <c r="S32" s="838"/>
      <c r="T32" s="839"/>
      <c r="U32" s="839"/>
      <c r="V32" s="802" t="s">
        <v>111</v>
      </c>
      <c r="W32" s="802"/>
      <c r="X32" s="802"/>
      <c r="Y32" s="802" t="s">
        <v>112</v>
      </c>
      <c r="Z32" s="802"/>
      <c r="AA32" s="839"/>
      <c r="AB32" s="839"/>
      <c r="AC32" s="802" t="s">
        <v>113</v>
      </c>
      <c r="AD32" s="802"/>
      <c r="AE32" s="802"/>
      <c r="AL32" s="780" t="s">
        <v>114</v>
      </c>
      <c r="AM32" s="780"/>
      <c r="AN32" s="780"/>
      <c r="AO32" s="780"/>
      <c r="AP32" s="780"/>
      <c r="AQ32" s="780"/>
      <c r="AR32" s="780"/>
      <c r="AS32" s="780"/>
      <c r="AT32" s="780"/>
      <c r="AU32" s="45"/>
      <c r="AY32" s="780" t="s">
        <v>115</v>
      </c>
      <c r="AZ32" s="780"/>
      <c r="BA32" s="780"/>
      <c r="BB32" s="780"/>
      <c r="BC32" s="838" t="s">
        <v>110</v>
      </c>
      <c r="BD32" s="838"/>
      <c r="BE32" s="839"/>
      <c r="BF32" s="839"/>
      <c r="BG32" s="802" t="s">
        <v>111</v>
      </c>
      <c r="BH32" s="802"/>
      <c r="BI32" s="802"/>
      <c r="BJ32" s="802" t="s">
        <v>112</v>
      </c>
      <c r="BK32" s="802"/>
      <c r="BL32" s="839"/>
      <c r="BM32" s="839"/>
      <c r="BN32" s="802" t="s">
        <v>116</v>
      </c>
      <c r="BO32" s="802"/>
      <c r="BP32" s="802"/>
    </row>
    <row r="33" spans="1:91" ht="9" customHeight="1">
      <c r="A33" s="780"/>
      <c r="B33" s="780"/>
      <c r="C33" s="780"/>
      <c r="D33" s="780"/>
      <c r="E33" s="780"/>
      <c r="F33" s="780"/>
      <c r="G33" s="780"/>
      <c r="H33" s="780"/>
      <c r="I33" s="780"/>
      <c r="J33" s="45"/>
      <c r="N33" s="780"/>
      <c r="O33" s="780"/>
      <c r="P33" s="780"/>
      <c r="Q33" s="780"/>
      <c r="R33" s="838"/>
      <c r="S33" s="838"/>
      <c r="T33" s="839"/>
      <c r="U33" s="839"/>
      <c r="V33" s="802"/>
      <c r="W33" s="802"/>
      <c r="X33" s="802"/>
      <c r="Y33" s="802" t="s">
        <v>117</v>
      </c>
      <c r="Z33" s="802"/>
      <c r="AA33" s="839"/>
      <c r="AB33" s="839"/>
      <c r="AC33" s="802"/>
      <c r="AD33" s="802"/>
      <c r="AE33" s="802"/>
      <c r="AL33" s="780"/>
      <c r="AM33" s="780"/>
      <c r="AN33" s="780"/>
      <c r="AO33" s="780"/>
      <c r="AP33" s="780"/>
      <c r="AQ33" s="780"/>
      <c r="AR33" s="780"/>
      <c r="AS33" s="780"/>
      <c r="AT33" s="780"/>
      <c r="AU33" s="45"/>
      <c r="AY33" s="780"/>
      <c r="AZ33" s="780"/>
      <c r="BA33" s="780"/>
      <c r="BB33" s="780"/>
      <c r="BC33" s="838"/>
      <c r="BD33" s="838"/>
      <c r="BE33" s="839"/>
      <c r="BF33" s="839"/>
      <c r="BG33" s="802"/>
      <c r="BH33" s="802"/>
      <c r="BI33" s="802"/>
      <c r="BJ33" s="802" t="s">
        <v>117</v>
      </c>
      <c r="BK33" s="802"/>
      <c r="BL33" s="839"/>
      <c r="BM33" s="839"/>
      <c r="BN33" s="802"/>
      <c r="BO33" s="802"/>
      <c r="BP33" s="802"/>
    </row>
    <row r="34" spans="1:91" ht="1.5" customHeight="1"/>
    <row r="35" spans="1:91" ht="12" customHeight="1">
      <c r="A35" s="46"/>
      <c r="B35" s="47"/>
      <c r="C35" s="47"/>
      <c r="D35" s="47"/>
      <c r="E35" s="47"/>
      <c r="F35" s="47"/>
      <c r="G35" s="47"/>
      <c r="H35" s="47"/>
      <c r="I35" s="47"/>
      <c r="J35" s="48" t="s">
        <v>118</v>
      </c>
      <c r="K35" s="834"/>
      <c r="L35" s="820"/>
      <c r="M35" s="820"/>
      <c r="N35" s="823" t="s">
        <v>3</v>
      </c>
      <c r="O35" s="824"/>
      <c r="P35" s="819"/>
      <c r="Q35" s="820"/>
      <c r="R35" s="820"/>
      <c r="S35" s="823" t="s">
        <v>3</v>
      </c>
      <c r="T35" s="823"/>
      <c r="U35" s="819"/>
      <c r="V35" s="820"/>
      <c r="W35" s="820"/>
      <c r="X35" s="823" t="s">
        <v>3</v>
      </c>
      <c r="Y35" s="824"/>
      <c r="Z35" s="819"/>
      <c r="AA35" s="820"/>
      <c r="AB35" s="820"/>
      <c r="AC35" s="823" t="s">
        <v>3</v>
      </c>
      <c r="AD35" s="823"/>
      <c r="AE35" s="827" t="s">
        <v>119</v>
      </c>
      <c r="AF35" s="828"/>
      <c r="AG35" s="828"/>
      <c r="AH35" s="828"/>
      <c r="AI35" s="829"/>
      <c r="AJ35" s="49"/>
      <c r="AK35" s="49"/>
      <c r="AL35" s="46"/>
      <c r="AM35" s="47"/>
      <c r="AN35" s="47"/>
      <c r="AO35" s="47"/>
      <c r="AP35" s="47"/>
      <c r="AQ35" s="47"/>
      <c r="AR35" s="47"/>
      <c r="AS35" s="47"/>
      <c r="AT35" s="47"/>
      <c r="AU35" s="48" t="s">
        <v>118</v>
      </c>
      <c r="AV35" s="834"/>
      <c r="AW35" s="820"/>
      <c r="AX35" s="820"/>
      <c r="AY35" s="823" t="s">
        <v>3</v>
      </c>
      <c r="AZ35" s="824"/>
      <c r="BA35" s="819"/>
      <c r="BB35" s="820"/>
      <c r="BC35" s="820"/>
      <c r="BD35" s="823" t="s">
        <v>3</v>
      </c>
      <c r="BE35" s="823"/>
      <c r="BF35" s="819"/>
      <c r="BG35" s="820"/>
      <c r="BH35" s="820"/>
      <c r="BI35" s="823" t="s">
        <v>3</v>
      </c>
      <c r="BJ35" s="824"/>
      <c r="BK35" s="819"/>
      <c r="BL35" s="820"/>
      <c r="BM35" s="820"/>
      <c r="BN35" s="823" t="s">
        <v>3</v>
      </c>
      <c r="BO35" s="823"/>
      <c r="BP35" s="827" t="s">
        <v>119</v>
      </c>
      <c r="BQ35" s="828"/>
      <c r="BR35" s="828"/>
      <c r="BS35" s="828"/>
      <c r="BT35" s="829"/>
    </row>
    <row r="36" spans="1:91" ht="12" customHeight="1">
      <c r="A36" s="833" t="s">
        <v>120</v>
      </c>
      <c r="B36" s="825"/>
      <c r="C36" s="50"/>
      <c r="D36" s="50"/>
      <c r="E36" s="50"/>
      <c r="F36" s="50"/>
      <c r="G36" s="50"/>
      <c r="H36" s="50"/>
      <c r="I36" s="50"/>
      <c r="J36" s="51"/>
      <c r="K36" s="835"/>
      <c r="L36" s="822"/>
      <c r="M36" s="822"/>
      <c r="N36" s="825"/>
      <c r="O36" s="826"/>
      <c r="P36" s="821"/>
      <c r="Q36" s="822"/>
      <c r="R36" s="822"/>
      <c r="S36" s="825"/>
      <c r="T36" s="825"/>
      <c r="U36" s="821"/>
      <c r="V36" s="822"/>
      <c r="W36" s="822"/>
      <c r="X36" s="825"/>
      <c r="Y36" s="826"/>
      <c r="Z36" s="821"/>
      <c r="AA36" s="822"/>
      <c r="AB36" s="822"/>
      <c r="AC36" s="825"/>
      <c r="AD36" s="825"/>
      <c r="AE36" s="830"/>
      <c r="AF36" s="831"/>
      <c r="AG36" s="831"/>
      <c r="AH36" s="831"/>
      <c r="AI36" s="832"/>
      <c r="AJ36" s="49"/>
      <c r="AK36" s="49"/>
      <c r="AL36" s="833" t="s">
        <v>120</v>
      </c>
      <c r="AM36" s="825"/>
      <c r="AN36" s="50"/>
      <c r="AO36" s="50"/>
      <c r="AP36" s="50"/>
      <c r="AQ36" s="50"/>
      <c r="AR36" s="50"/>
      <c r="AS36" s="50"/>
      <c r="AT36" s="50"/>
      <c r="AU36" s="51"/>
      <c r="AV36" s="835"/>
      <c r="AW36" s="822"/>
      <c r="AX36" s="822"/>
      <c r="AY36" s="825"/>
      <c r="AZ36" s="826"/>
      <c r="BA36" s="821"/>
      <c r="BB36" s="822"/>
      <c r="BC36" s="822"/>
      <c r="BD36" s="825"/>
      <c r="BE36" s="825"/>
      <c r="BF36" s="821"/>
      <c r="BG36" s="822"/>
      <c r="BH36" s="822"/>
      <c r="BI36" s="825"/>
      <c r="BJ36" s="826"/>
      <c r="BK36" s="821"/>
      <c r="BL36" s="822"/>
      <c r="BM36" s="822"/>
      <c r="BN36" s="825"/>
      <c r="BO36" s="825"/>
      <c r="BP36" s="830"/>
      <c r="BQ36" s="831"/>
      <c r="BR36" s="831"/>
      <c r="BS36" s="831"/>
      <c r="BT36" s="832"/>
    </row>
    <row r="37" spans="1:91" ht="15" customHeight="1">
      <c r="A37" s="811"/>
      <c r="B37" s="812"/>
      <c r="C37" s="812"/>
      <c r="D37" s="812"/>
      <c r="E37" s="812"/>
      <c r="F37" s="812"/>
      <c r="G37" s="812"/>
      <c r="H37" s="812"/>
      <c r="I37" s="812"/>
      <c r="J37" s="813"/>
      <c r="K37" s="814"/>
      <c r="L37" s="815"/>
      <c r="M37" s="815"/>
      <c r="N37" s="815"/>
      <c r="O37" s="815"/>
      <c r="P37" s="815"/>
      <c r="Q37" s="815"/>
      <c r="R37" s="815"/>
      <c r="S37" s="815"/>
      <c r="T37" s="815"/>
      <c r="U37" s="815"/>
      <c r="V37" s="815"/>
      <c r="W37" s="815"/>
      <c r="X37" s="815"/>
      <c r="Y37" s="815"/>
      <c r="Z37" s="815"/>
      <c r="AA37" s="815"/>
      <c r="AB37" s="815"/>
      <c r="AC37" s="815"/>
      <c r="AD37" s="815"/>
      <c r="AE37" s="816"/>
      <c r="AF37" s="817"/>
      <c r="AG37" s="817"/>
      <c r="AH37" s="817"/>
      <c r="AI37" s="818"/>
      <c r="AJ37" s="52"/>
      <c r="AK37" s="52"/>
      <c r="AL37" s="811"/>
      <c r="AM37" s="812"/>
      <c r="AN37" s="812"/>
      <c r="AO37" s="812"/>
      <c r="AP37" s="812"/>
      <c r="AQ37" s="812"/>
      <c r="AR37" s="812"/>
      <c r="AS37" s="812"/>
      <c r="AT37" s="812"/>
      <c r="AU37" s="813"/>
      <c r="AV37" s="814"/>
      <c r="AW37" s="815"/>
      <c r="AX37" s="815"/>
      <c r="AY37" s="815"/>
      <c r="AZ37" s="815"/>
      <c r="BA37" s="815"/>
      <c r="BB37" s="815"/>
      <c r="BC37" s="815"/>
      <c r="BD37" s="815"/>
      <c r="BE37" s="815"/>
      <c r="BF37" s="815"/>
      <c r="BG37" s="815"/>
      <c r="BH37" s="815"/>
      <c r="BI37" s="815"/>
      <c r="BJ37" s="815"/>
      <c r="BK37" s="815"/>
      <c r="BL37" s="815"/>
      <c r="BM37" s="815"/>
      <c r="BN37" s="815"/>
      <c r="BO37" s="815"/>
      <c r="BP37" s="816"/>
      <c r="BQ37" s="817"/>
      <c r="BR37" s="817"/>
      <c r="BS37" s="817"/>
      <c r="BT37" s="818"/>
      <c r="BW37" s="807" t="s">
        <v>121</v>
      </c>
      <c r="BX37" s="807"/>
      <c r="BY37" s="807"/>
      <c r="BZ37" s="807"/>
      <c r="CA37" s="807"/>
      <c r="CB37" s="807"/>
      <c r="CC37" s="807"/>
    </row>
    <row r="38" spans="1:91" ht="15" customHeight="1">
      <c r="A38" s="808"/>
      <c r="B38" s="809"/>
      <c r="C38" s="809"/>
      <c r="D38" s="809"/>
      <c r="E38" s="809"/>
      <c r="F38" s="809"/>
      <c r="G38" s="809"/>
      <c r="H38" s="809"/>
      <c r="I38" s="809"/>
      <c r="J38" s="810"/>
      <c r="K38" s="797"/>
      <c r="L38" s="798"/>
      <c r="M38" s="798"/>
      <c r="N38" s="798"/>
      <c r="O38" s="798"/>
      <c r="P38" s="798"/>
      <c r="Q38" s="798"/>
      <c r="R38" s="798"/>
      <c r="S38" s="798"/>
      <c r="T38" s="798"/>
      <c r="U38" s="798"/>
      <c r="V38" s="798"/>
      <c r="W38" s="798"/>
      <c r="X38" s="798"/>
      <c r="Y38" s="798"/>
      <c r="Z38" s="798"/>
      <c r="AA38" s="798"/>
      <c r="AB38" s="798"/>
      <c r="AC38" s="798"/>
      <c r="AD38" s="798"/>
      <c r="AE38" s="799"/>
      <c r="AF38" s="800"/>
      <c r="AG38" s="800"/>
      <c r="AH38" s="800"/>
      <c r="AI38" s="801"/>
      <c r="AJ38" s="52"/>
      <c r="AK38" s="52"/>
      <c r="AL38" s="808"/>
      <c r="AM38" s="809"/>
      <c r="AN38" s="809"/>
      <c r="AO38" s="809"/>
      <c r="AP38" s="809"/>
      <c r="AQ38" s="809"/>
      <c r="AR38" s="809"/>
      <c r="AS38" s="809"/>
      <c r="AT38" s="809"/>
      <c r="AU38" s="810"/>
      <c r="AV38" s="797"/>
      <c r="AW38" s="798"/>
      <c r="AX38" s="798"/>
      <c r="AY38" s="798"/>
      <c r="AZ38" s="798"/>
      <c r="BA38" s="798"/>
      <c r="BB38" s="798"/>
      <c r="BC38" s="798"/>
      <c r="BD38" s="798"/>
      <c r="BE38" s="798"/>
      <c r="BF38" s="798"/>
      <c r="BG38" s="798"/>
      <c r="BH38" s="798"/>
      <c r="BI38" s="798"/>
      <c r="BJ38" s="798"/>
      <c r="BK38" s="798"/>
      <c r="BL38" s="798"/>
      <c r="BM38" s="798"/>
      <c r="BN38" s="798"/>
      <c r="BO38" s="798"/>
      <c r="BP38" s="799"/>
      <c r="BQ38" s="800"/>
      <c r="BR38" s="800"/>
      <c r="BS38" s="800" t="s">
        <v>122</v>
      </c>
      <c r="BT38" s="801"/>
      <c r="BX38" s="803" t="s">
        <v>123</v>
      </c>
      <c r="BY38" s="803"/>
      <c r="BZ38" s="803"/>
      <c r="CA38" s="802" t="s">
        <v>124</v>
      </c>
      <c r="CB38" s="802"/>
      <c r="CC38" s="802"/>
      <c r="CD38" s="802"/>
      <c r="CE38" s="802" t="s">
        <v>125</v>
      </c>
      <c r="CF38" s="802" t="s">
        <v>101</v>
      </c>
      <c r="CG38" s="802"/>
      <c r="CH38" s="802"/>
      <c r="CI38" s="802" t="s">
        <v>125</v>
      </c>
      <c r="CJ38" s="803" t="s">
        <v>102</v>
      </c>
      <c r="CK38" s="803"/>
      <c r="CL38" s="803"/>
      <c r="CM38" s="803"/>
    </row>
    <row r="39" spans="1:91" ht="15" customHeight="1">
      <c r="A39" s="804"/>
      <c r="B39" s="805"/>
      <c r="C39" s="805"/>
      <c r="D39" s="805"/>
      <c r="E39" s="805"/>
      <c r="F39" s="805"/>
      <c r="G39" s="805"/>
      <c r="H39" s="805"/>
      <c r="I39" s="805"/>
      <c r="J39" s="806"/>
      <c r="K39" s="797"/>
      <c r="L39" s="798"/>
      <c r="M39" s="798"/>
      <c r="N39" s="798"/>
      <c r="O39" s="798"/>
      <c r="P39" s="798"/>
      <c r="Q39" s="798"/>
      <c r="R39" s="798"/>
      <c r="S39" s="798"/>
      <c r="T39" s="798"/>
      <c r="U39" s="798"/>
      <c r="V39" s="798"/>
      <c r="W39" s="798"/>
      <c r="X39" s="798"/>
      <c r="Y39" s="798"/>
      <c r="Z39" s="798"/>
      <c r="AA39" s="798"/>
      <c r="AB39" s="798"/>
      <c r="AC39" s="798"/>
      <c r="AD39" s="798"/>
      <c r="AE39" s="799"/>
      <c r="AF39" s="800"/>
      <c r="AG39" s="800"/>
      <c r="AH39" s="800"/>
      <c r="AI39" s="801"/>
      <c r="AJ39" s="52"/>
      <c r="AK39" s="52"/>
      <c r="AL39" s="804"/>
      <c r="AM39" s="805"/>
      <c r="AN39" s="805"/>
      <c r="AO39" s="805"/>
      <c r="AP39" s="805"/>
      <c r="AQ39" s="805"/>
      <c r="AR39" s="805"/>
      <c r="AS39" s="805"/>
      <c r="AT39" s="805"/>
      <c r="AU39" s="806"/>
      <c r="AV39" s="797"/>
      <c r="AW39" s="798"/>
      <c r="AX39" s="798"/>
      <c r="AY39" s="798"/>
      <c r="AZ39" s="798"/>
      <c r="BA39" s="798"/>
      <c r="BB39" s="798"/>
      <c r="BC39" s="798"/>
      <c r="BD39" s="798"/>
      <c r="BE39" s="798"/>
      <c r="BF39" s="798"/>
      <c r="BG39" s="798"/>
      <c r="BH39" s="798"/>
      <c r="BI39" s="798"/>
      <c r="BJ39" s="798"/>
      <c r="BK39" s="798"/>
      <c r="BL39" s="798"/>
      <c r="BM39" s="798"/>
      <c r="BN39" s="798"/>
      <c r="BO39" s="798"/>
      <c r="BP39" s="799"/>
      <c r="BQ39" s="800"/>
      <c r="BR39" s="800"/>
      <c r="BS39" s="800" t="s">
        <v>122</v>
      </c>
      <c r="BT39" s="801"/>
      <c r="BX39" s="793">
        <v>6</v>
      </c>
      <c r="BY39" s="793"/>
      <c r="BZ39" s="793"/>
      <c r="CA39" s="802"/>
      <c r="CB39" s="802"/>
      <c r="CC39" s="802"/>
      <c r="CD39" s="802"/>
      <c r="CE39" s="802"/>
      <c r="CF39" s="802"/>
      <c r="CG39" s="802"/>
      <c r="CH39" s="802"/>
      <c r="CI39" s="802"/>
      <c r="CJ39" s="793" t="s">
        <v>126</v>
      </c>
      <c r="CK39" s="793"/>
      <c r="CL39" s="793"/>
      <c r="CM39" s="793"/>
    </row>
    <row r="40" spans="1:91" ht="15" customHeight="1">
      <c r="A40" s="794"/>
      <c r="B40" s="782"/>
      <c r="C40" s="782"/>
      <c r="D40" s="782"/>
      <c r="E40" s="782"/>
      <c r="F40" s="782"/>
      <c r="G40" s="782"/>
      <c r="H40" s="782"/>
      <c r="I40" s="782"/>
      <c r="J40" s="795"/>
      <c r="K40" s="796"/>
      <c r="L40" s="788"/>
      <c r="M40" s="788"/>
      <c r="N40" s="788"/>
      <c r="O40" s="788"/>
      <c r="P40" s="788"/>
      <c r="Q40" s="788"/>
      <c r="R40" s="788"/>
      <c r="S40" s="788"/>
      <c r="T40" s="788"/>
      <c r="U40" s="788"/>
      <c r="V40" s="788"/>
      <c r="W40" s="788"/>
      <c r="X40" s="788"/>
      <c r="Y40" s="788"/>
      <c r="Z40" s="788"/>
      <c r="AA40" s="788"/>
      <c r="AB40" s="788"/>
      <c r="AC40" s="788"/>
      <c r="AD40" s="788"/>
      <c r="AE40" s="789"/>
      <c r="AF40" s="790"/>
      <c r="AG40" s="790"/>
      <c r="AH40" s="790"/>
      <c r="AI40" s="791"/>
      <c r="AJ40" s="52"/>
      <c r="AK40" s="52"/>
      <c r="AL40" s="794"/>
      <c r="AM40" s="782"/>
      <c r="AN40" s="782"/>
      <c r="AO40" s="782"/>
      <c r="AP40" s="782"/>
      <c r="AQ40" s="782"/>
      <c r="AR40" s="782"/>
      <c r="AS40" s="782"/>
      <c r="AT40" s="782"/>
      <c r="AU40" s="795"/>
      <c r="AV40" s="796"/>
      <c r="AW40" s="788"/>
      <c r="AX40" s="788"/>
      <c r="AY40" s="788"/>
      <c r="AZ40" s="788"/>
      <c r="BA40" s="788"/>
      <c r="BB40" s="788"/>
      <c r="BC40" s="788"/>
      <c r="BD40" s="788"/>
      <c r="BE40" s="788"/>
      <c r="BF40" s="788"/>
      <c r="BG40" s="788"/>
      <c r="BH40" s="788"/>
      <c r="BI40" s="788"/>
      <c r="BJ40" s="788"/>
      <c r="BK40" s="788"/>
      <c r="BL40" s="788"/>
      <c r="BM40" s="788"/>
      <c r="BN40" s="788"/>
      <c r="BO40" s="788"/>
      <c r="BP40" s="789"/>
      <c r="BQ40" s="790"/>
      <c r="BR40" s="790"/>
      <c r="BS40" s="790" t="s">
        <v>122</v>
      </c>
      <c r="BT40" s="791"/>
      <c r="CH40" s="792" t="s">
        <v>40</v>
      </c>
      <c r="CI40" s="792"/>
      <c r="CJ40" s="792"/>
      <c r="CK40" s="792"/>
      <c r="CL40" s="792"/>
      <c r="CM40" s="792"/>
    </row>
    <row r="50" spans="70:70" ht="18" hidden="1" customHeight="1">
      <c r="BR50" s="11" t="s">
        <v>90</v>
      </c>
    </row>
    <row r="51" spans="70:70" ht="18" hidden="1" customHeight="1">
      <c r="BR51" s="11" t="s">
        <v>127</v>
      </c>
    </row>
  </sheetData>
  <sheetProtection sheet="1" objects="1" scenarios="1"/>
  <mergeCells count="456">
    <mergeCell ref="A3:D3"/>
    <mergeCell ref="E3:U3"/>
    <mergeCell ref="BM3:BQ3"/>
    <mergeCell ref="BR3:CJ3"/>
    <mergeCell ref="CL3:CM3"/>
    <mergeCell ref="CF5:CI5"/>
    <mergeCell ref="CJ5:CL5"/>
    <mergeCell ref="AB1:AN1"/>
    <mergeCell ref="AP1:AV1"/>
    <mergeCell ref="AW1:BA1"/>
    <mergeCell ref="BB1:BH1"/>
    <mergeCell ref="BM2:BQ2"/>
    <mergeCell ref="BR2:CJ2"/>
    <mergeCell ref="CD7:CH7"/>
    <mergeCell ref="C8:P8"/>
    <mergeCell ref="Q8:AA8"/>
    <mergeCell ref="AB8:AG8"/>
    <mergeCell ref="AH8:AM8"/>
    <mergeCell ref="AN8:AS8"/>
    <mergeCell ref="AT8:AY8"/>
    <mergeCell ref="AZ8:BE8"/>
    <mergeCell ref="BF8:BK8"/>
    <mergeCell ref="BL8:BQ8"/>
    <mergeCell ref="AZ7:BE7"/>
    <mergeCell ref="BF7:BK7"/>
    <mergeCell ref="BL7:BQ7"/>
    <mergeCell ref="BR7:BU7"/>
    <mergeCell ref="BV7:BY7"/>
    <mergeCell ref="BZ7:CC7"/>
    <mergeCell ref="C6:P7"/>
    <mergeCell ref="Q6:AA7"/>
    <mergeCell ref="AB6:BQ6"/>
    <mergeCell ref="BR6:CH6"/>
    <mergeCell ref="AB7:AG7"/>
    <mergeCell ref="AH7:AM7"/>
    <mergeCell ref="AN7:AS7"/>
    <mergeCell ref="AT7:AY7"/>
    <mergeCell ref="CD8:CH8"/>
    <mergeCell ref="CI8:CM8"/>
    <mergeCell ref="C9:P9"/>
    <mergeCell ref="Q9:AA9"/>
    <mergeCell ref="AB9:AG9"/>
    <mergeCell ref="AH9:AM9"/>
    <mergeCell ref="AN9:AS9"/>
    <mergeCell ref="BZ9:CC9"/>
    <mergeCell ref="CD9:CH9"/>
    <mergeCell ref="CI9:CM9"/>
    <mergeCell ref="BF9:BK9"/>
    <mergeCell ref="BL9:BQ9"/>
    <mergeCell ref="BR9:BU9"/>
    <mergeCell ref="BV9:BY9"/>
    <mergeCell ref="AH10:AM10"/>
    <mergeCell ref="AN10:AS10"/>
    <mergeCell ref="AT10:AY10"/>
    <mergeCell ref="AZ10:BE10"/>
    <mergeCell ref="AT9:AY9"/>
    <mergeCell ref="AZ9:BE9"/>
    <mergeCell ref="BR8:BU8"/>
    <mergeCell ref="BV8:BY8"/>
    <mergeCell ref="BZ8:CC8"/>
    <mergeCell ref="CI10:CM10"/>
    <mergeCell ref="C11:P11"/>
    <mergeCell ref="Q11:AA11"/>
    <mergeCell ref="AB11:AG11"/>
    <mergeCell ref="AH11:AM11"/>
    <mergeCell ref="AN11:AS11"/>
    <mergeCell ref="AT11:AY11"/>
    <mergeCell ref="AZ11:BE11"/>
    <mergeCell ref="BF11:BK11"/>
    <mergeCell ref="BL11:BQ11"/>
    <mergeCell ref="BF10:BK10"/>
    <mergeCell ref="BL10:BQ10"/>
    <mergeCell ref="BR10:BU10"/>
    <mergeCell ref="BV10:BY10"/>
    <mergeCell ref="BZ10:CC10"/>
    <mergeCell ref="CD10:CH10"/>
    <mergeCell ref="BR11:BU11"/>
    <mergeCell ref="BV11:BY11"/>
    <mergeCell ref="BZ11:CC11"/>
    <mergeCell ref="CD11:CH11"/>
    <mergeCell ref="CI11:CM11"/>
    <mergeCell ref="C10:P10"/>
    <mergeCell ref="Q10:AA10"/>
    <mergeCell ref="AB10:AG10"/>
    <mergeCell ref="C12:P12"/>
    <mergeCell ref="Q12:AA12"/>
    <mergeCell ref="AB12:AG12"/>
    <mergeCell ref="AH12:AM12"/>
    <mergeCell ref="AN12:AS12"/>
    <mergeCell ref="BZ12:CC12"/>
    <mergeCell ref="CD12:CH12"/>
    <mergeCell ref="CI12:CM12"/>
    <mergeCell ref="C13:P13"/>
    <mergeCell ref="Q13:AA13"/>
    <mergeCell ref="AB13:AG13"/>
    <mergeCell ref="AH13:AM13"/>
    <mergeCell ref="AN13:AS13"/>
    <mergeCell ref="AT13:AY13"/>
    <mergeCell ref="AZ13:BE13"/>
    <mergeCell ref="AT12:AY12"/>
    <mergeCell ref="AZ12:BE12"/>
    <mergeCell ref="BF12:BK12"/>
    <mergeCell ref="BL12:BQ12"/>
    <mergeCell ref="BR12:BU12"/>
    <mergeCell ref="BV12:BY12"/>
    <mergeCell ref="CI13:CM13"/>
    <mergeCell ref="BF13:BK13"/>
    <mergeCell ref="BL13:BQ13"/>
    <mergeCell ref="C14:P14"/>
    <mergeCell ref="Q14:AA14"/>
    <mergeCell ref="AB14:AG14"/>
    <mergeCell ref="AH14:AM14"/>
    <mergeCell ref="AN14:AS14"/>
    <mergeCell ref="AT14:AY14"/>
    <mergeCell ref="AZ14:BE14"/>
    <mergeCell ref="BF14:BK14"/>
    <mergeCell ref="BL14:BQ14"/>
    <mergeCell ref="BR13:BU13"/>
    <mergeCell ref="BV13:BY13"/>
    <mergeCell ref="BZ13:CC13"/>
    <mergeCell ref="CD13:CH13"/>
    <mergeCell ref="BR14:BU14"/>
    <mergeCell ref="BV14:BY14"/>
    <mergeCell ref="BZ14:CC14"/>
    <mergeCell ref="CD14:CH14"/>
    <mergeCell ref="CI14:CM14"/>
    <mergeCell ref="CI16:CM16"/>
    <mergeCell ref="BZ15:CC15"/>
    <mergeCell ref="CD15:CH15"/>
    <mergeCell ref="C16:P16"/>
    <mergeCell ref="Q16:AA16"/>
    <mergeCell ref="AB16:AG16"/>
    <mergeCell ref="AH16:AM16"/>
    <mergeCell ref="AN16:AS16"/>
    <mergeCell ref="AT16:AY16"/>
    <mergeCell ref="AZ16:BE16"/>
    <mergeCell ref="BF16:BK16"/>
    <mergeCell ref="AT15:AY15"/>
    <mergeCell ref="AZ15:BE15"/>
    <mergeCell ref="BF15:BK15"/>
    <mergeCell ref="BL15:BQ15"/>
    <mergeCell ref="BR15:BU15"/>
    <mergeCell ref="BV15:BY15"/>
    <mergeCell ref="BL16:BQ16"/>
    <mergeCell ref="BR16:BU16"/>
    <mergeCell ref="BV16:BY16"/>
    <mergeCell ref="BZ16:CC16"/>
    <mergeCell ref="CD16:CH16"/>
    <mergeCell ref="C15:P15"/>
    <mergeCell ref="Q15:AA15"/>
    <mergeCell ref="AB15:AG15"/>
    <mergeCell ref="AH15:AM15"/>
    <mergeCell ref="AN15:AS15"/>
    <mergeCell ref="CD17:CH17"/>
    <mergeCell ref="CI17:CM17"/>
    <mergeCell ref="C18:P18"/>
    <mergeCell ref="Q18:AA18"/>
    <mergeCell ref="AB18:AG18"/>
    <mergeCell ref="AH18:AM18"/>
    <mergeCell ref="AN18:AS18"/>
    <mergeCell ref="AT18:AY18"/>
    <mergeCell ref="AZ18:BE18"/>
    <mergeCell ref="BF18:BK18"/>
    <mergeCell ref="AZ17:BE17"/>
    <mergeCell ref="BF17:BK17"/>
    <mergeCell ref="BL17:BQ17"/>
    <mergeCell ref="BR17:BU17"/>
    <mergeCell ref="BV17:BY17"/>
    <mergeCell ref="BZ17:CC17"/>
    <mergeCell ref="C17:P17"/>
    <mergeCell ref="Q17:AA17"/>
    <mergeCell ref="AB17:AG17"/>
    <mergeCell ref="AH17:AM17"/>
    <mergeCell ref="AN17:AS17"/>
    <mergeCell ref="AT17:AY17"/>
    <mergeCell ref="AN19:AS19"/>
    <mergeCell ref="AT19:AY19"/>
    <mergeCell ref="CD20:CH20"/>
    <mergeCell ref="CI20:CM20"/>
    <mergeCell ref="BL18:BQ18"/>
    <mergeCell ref="BR18:BU18"/>
    <mergeCell ref="BV18:BY18"/>
    <mergeCell ref="BZ18:CC18"/>
    <mergeCell ref="CD18:CH18"/>
    <mergeCell ref="CI18:CM18"/>
    <mergeCell ref="AH21:AM21"/>
    <mergeCell ref="AN21:AS21"/>
    <mergeCell ref="AT21:AY21"/>
    <mergeCell ref="AZ20:BE20"/>
    <mergeCell ref="CD19:CH19"/>
    <mergeCell ref="CI19:CM19"/>
    <mergeCell ref="C20:J20"/>
    <mergeCell ref="K20:N20"/>
    <mergeCell ref="O20:P20"/>
    <mergeCell ref="Q20:AA20"/>
    <mergeCell ref="AB20:AG20"/>
    <mergeCell ref="AH20:AM20"/>
    <mergeCell ref="AN20:AS20"/>
    <mergeCell ref="AT20:AY20"/>
    <mergeCell ref="AZ19:BE19"/>
    <mergeCell ref="BF19:BK19"/>
    <mergeCell ref="BL19:BQ19"/>
    <mergeCell ref="BR19:BU19"/>
    <mergeCell ref="BV19:BY19"/>
    <mergeCell ref="BZ19:CC19"/>
    <mergeCell ref="C19:P19"/>
    <mergeCell ref="Q19:AA19"/>
    <mergeCell ref="AB19:AG19"/>
    <mergeCell ref="AH19:AM19"/>
    <mergeCell ref="CD21:CH21"/>
    <mergeCell ref="CI21:CM21"/>
    <mergeCell ref="A22:B30"/>
    <mergeCell ref="C22:P22"/>
    <mergeCell ref="Q22:AA22"/>
    <mergeCell ref="AB22:AG22"/>
    <mergeCell ref="AH22:AM22"/>
    <mergeCell ref="AN22:AS22"/>
    <mergeCell ref="AT22:AY22"/>
    <mergeCell ref="AZ22:BE22"/>
    <mergeCell ref="AZ21:BE21"/>
    <mergeCell ref="BF21:BK21"/>
    <mergeCell ref="BL21:BQ21"/>
    <mergeCell ref="BR21:BU21"/>
    <mergeCell ref="BV21:BY21"/>
    <mergeCell ref="BZ21:CC21"/>
    <mergeCell ref="A6:B21"/>
    <mergeCell ref="CI6:CM7"/>
    <mergeCell ref="CI22:CM22"/>
    <mergeCell ref="C21:J21"/>
    <mergeCell ref="K21:N21"/>
    <mergeCell ref="O21:P21"/>
    <mergeCell ref="Q21:AA21"/>
    <mergeCell ref="AB21:AG21"/>
    <mergeCell ref="AT23:AY23"/>
    <mergeCell ref="AZ23:BE23"/>
    <mergeCell ref="BF23:BK23"/>
    <mergeCell ref="BL23:BQ23"/>
    <mergeCell ref="BF20:BK20"/>
    <mergeCell ref="BL20:BQ20"/>
    <mergeCell ref="BR20:BU20"/>
    <mergeCell ref="BV20:BY20"/>
    <mergeCell ref="BZ20:CC20"/>
    <mergeCell ref="BF22:BK22"/>
    <mergeCell ref="BL22:BQ22"/>
    <mergeCell ref="BR22:BU22"/>
    <mergeCell ref="BV22:BY22"/>
    <mergeCell ref="BZ22:CC22"/>
    <mergeCell ref="CD22:CH22"/>
    <mergeCell ref="BR23:BU23"/>
    <mergeCell ref="BV23:BY23"/>
    <mergeCell ref="BZ23:CC23"/>
    <mergeCell ref="CD23:CH23"/>
    <mergeCell ref="AH25:AM25"/>
    <mergeCell ref="AN25:AS25"/>
    <mergeCell ref="AT25:AY25"/>
    <mergeCell ref="AZ25:BE25"/>
    <mergeCell ref="AT24:AY24"/>
    <mergeCell ref="AZ24:BE24"/>
    <mergeCell ref="CI23:CM23"/>
    <mergeCell ref="C24:P24"/>
    <mergeCell ref="Q24:AA24"/>
    <mergeCell ref="AB24:AG24"/>
    <mergeCell ref="AH24:AM24"/>
    <mergeCell ref="AN24:AS24"/>
    <mergeCell ref="BZ24:CC24"/>
    <mergeCell ref="CD24:CH24"/>
    <mergeCell ref="CI24:CM24"/>
    <mergeCell ref="BF24:BK24"/>
    <mergeCell ref="BL24:BQ24"/>
    <mergeCell ref="BR24:BU24"/>
    <mergeCell ref="BV24:BY24"/>
    <mergeCell ref="C23:P23"/>
    <mergeCell ref="Q23:AA23"/>
    <mergeCell ref="AB23:AG23"/>
    <mergeCell ref="AH23:AM23"/>
    <mergeCell ref="AN23:AS23"/>
    <mergeCell ref="CI25:CM25"/>
    <mergeCell ref="C26:P26"/>
    <mergeCell ref="Q26:AA26"/>
    <mergeCell ref="AB26:AG26"/>
    <mergeCell ref="AH26:AM26"/>
    <mergeCell ref="AN26:AS26"/>
    <mergeCell ref="AT26:AY26"/>
    <mergeCell ref="AZ26:BE26"/>
    <mergeCell ref="BF26:BK26"/>
    <mergeCell ref="BL26:BQ26"/>
    <mergeCell ref="BF25:BK25"/>
    <mergeCell ref="BL25:BQ25"/>
    <mergeCell ref="BR25:BU25"/>
    <mergeCell ref="BV25:BY25"/>
    <mergeCell ref="BZ25:CC25"/>
    <mergeCell ref="CD25:CH25"/>
    <mergeCell ref="BR26:BU26"/>
    <mergeCell ref="BV26:BY26"/>
    <mergeCell ref="BZ26:CC26"/>
    <mergeCell ref="CD26:CH26"/>
    <mergeCell ref="CI26:CM26"/>
    <mergeCell ref="C25:P25"/>
    <mergeCell ref="Q25:AA25"/>
    <mergeCell ref="AB25:AG25"/>
    <mergeCell ref="C27:P27"/>
    <mergeCell ref="Q27:AA27"/>
    <mergeCell ref="AB27:AG27"/>
    <mergeCell ref="AH27:AM27"/>
    <mergeCell ref="AN27:AS27"/>
    <mergeCell ref="BZ27:CC27"/>
    <mergeCell ref="CD27:CH27"/>
    <mergeCell ref="CI27:CM27"/>
    <mergeCell ref="C28:P28"/>
    <mergeCell ref="Q28:AA28"/>
    <mergeCell ref="AB28:AG28"/>
    <mergeCell ref="AH28:AM28"/>
    <mergeCell ref="AN28:AS28"/>
    <mergeCell ref="AT28:AY28"/>
    <mergeCell ref="AZ28:BE28"/>
    <mergeCell ref="AT27:AY27"/>
    <mergeCell ref="AZ27:BE27"/>
    <mergeCell ref="BF27:BK27"/>
    <mergeCell ref="BL27:BQ27"/>
    <mergeCell ref="BR27:BU27"/>
    <mergeCell ref="BV27:BY27"/>
    <mergeCell ref="CI28:CM28"/>
    <mergeCell ref="BF28:BK28"/>
    <mergeCell ref="BL28:BQ28"/>
    <mergeCell ref="C29:J29"/>
    <mergeCell ref="K29:N29"/>
    <mergeCell ref="O29:P29"/>
    <mergeCell ref="Q29:AA29"/>
    <mergeCell ref="AB29:AG29"/>
    <mergeCell ref="AH29:AM29"/>
    <mergeCell ref="AN29:AS29"/>
    <mergeCell ref="AT29:AY29"/>
    <mergeCell ref="AZ29:BE29"/>
    <mergeCell ref="BR28:BU28"/>
    <mergeCell ref="BV28:BY28"/>
    <mergeCell ref="BZ28:CC28"/>
    <mergeCell ref="CD28:CH28"/>
    <mergeCell ref="CI29:CM29"/>
    <mergeCell ref="C30:J30"/>
    <mergeCell ref="K30:N30"/>
    <mergeCell ref="O30:P30"/>
    <mergeCell ref="Q30:AA30"/>
    <mergeCell ref="AB30:AG30"/>
    <mergeCell ref="AH30:AM30"/>
    <mergeCell ref="AN30:AS30"/>
    <mergeCell ref="AT30:AY30"/>
    <mergeCell ref="AZ30:BE30"/>
    <mergeCell ref="BF29:BK29"/>
    <mergeCell ref="BL29:BQ29"/>
    <mergeCell ref="BR29:BU29"/>
    <mergeCell ref="BV29:BY29"/>
    <mergeCell ref="BZ29:CC29"/>
    <mergeCell ref="CD29:CH29"/>
    <mergeCell ref="CI30:CM30"/>
    <mergeCell ref="BF30:BK30"/>
    <mergeCell ref="BL30:BQ30"/>
    <mergeCell ref="BR30:BU30"/>
    <mergeCell ref="A32:I33"/>
    <mergeCell ref="N32:Q33"/>
    <mergeCell ref="R32:S33"/>
    <mergeCell ref="T32:U33"/>
    <mergeCell ref="V32:X33"/>
    <mergeCell ref="Y32:Z32"/>
    <mergeCell ref="AA32:AB33"/>
    <mergeCell ref="AC32:AE33"/>
    <mergeCell ref="AL32:AT33"/>
    <mergeCell ref="BV30:BY30"/>
    <mergeCell ref="BZ30:CC30"/>
    <mergeCell ref="CD30:CH30"/>
    <mergeCell ref="BN32:BP33"/>
    <mergeCell ref="Y33:Z33"/>
    <mergeCell ref="BJ33:BK33"/>
    <mergeCell ref="K35:M36"/>
    <mergeCell ref="N35:O36"/>
    <mergeCell ref="P35:R36"/>
    <mergeCell ref="S35:T36"/>
    <mergeCell ref="U35:W36"/>
    <mergeCell ref="X35:Y36"/>
    <mergeCell ref="Z35:AB36"/>
    <mergeCell ref="AY32:BB33"/>
    <mergeCell ref="BC32:BD33"/>
    <mergeCell ref="BE32:BF33"/>
    <mergeCell ref="BG32:BI33"/>
    <mergeCell ref="BJ32:BK32"/>
    <mergeCell ref="BL32:BM33"/>
    <mergeCell ref="AE37:AI37"/>
    <mergeCell ref="BF35:BH36"/>
    <mergeCell ref="BI35:BJ36"/>
    <mergeCell ref="BK35:BM36"/>
    <mergeCell ref="BN35:BO36"/>
    <mergeCell ref="BP35:BT36"/>
    <mergeCell ref="A36:B36"/>
    <mergeCell ref="AL36:AM36"/>
    <mergeCell ref="AC35:AD36"/>
    <mergeCell ref="AE35:AI36"/>
    <mergeCell ref="AV35:AX36"/>
    <mergeCell ref="AY35:AZ36"/>
    <mergeCell ref="BA35:BC36"/>
    <mergeCell ref="BD35:BE36"/>
    <mergeCell ref="BX38:BZ38"/>
    <mergeCell ref="CA38:CD39"/>
    <mergeCell ref="CE38:CE39"/>
    <mergeCell ref="BW37:CC37"/>
    <mergeCell ref="A38:J38"/>
    <mergeCell ref="K38:O38"/>
    <mergeCell ref="P38:T38"/>
    <mergeCell ref="U38:Y38"/>
    <mergeCell ref="Z38:AD38"/>
    <mergeCell ref="AE38:AI38"/>
    <mergeCell ref="AL38:AU38"/>
    <mergeCell ref="AV38:AZ38"/>
    <mergeCell ref="BA38:BE38"/>
    <mergeCell ref="AL37:AU37"/>
    <mergeCell ref="AV37:AZ37"/>
    <mergeCell ref="BA37:BE37"/>
    <mergeCell ref="BF37:BJ37"/>
    <mergeCell ref="BK37:BO37"/>
    <mergeCell ref="BP37:BT37"/>
    <mergeCell ref="A37:J37"/>
    <mergeCell ref="K37:O37"/>
    <mergeCell ref="P37:T37"/>
    <mergeCell ref="U37:Y37"/>
    <mergeCell ref="Z37:AD37"/>
    <mergeCell ref="K39:O39"/>
    <mergeCell ref="P39:T39"/>
    <mergeCell ref="U39:Y39"/>
    <mergeCell ref="Z39:AD39"/>
    <mergeCell ref="AE39:AI39"/>
    <mergeCell ref="AL39:AU39"/>
    <mergeCell ref="BF38:BJ38"/>
    <mergeCell ref="BK38:BO38"/>
    <mergeCell ref="BP38:BT38"/>
    <mergeCell ref="BF40:BJ40"/>
    <mergeCell ref="BK40:BO40"/>
    <mergeCell ref="BP40:BT40"/>
    <mergeCell ref="CH40:CM40"/>
    <mergeCell ref="CJ39:CM39"/>
    <mergeCell ref="A40:J40"/>
    <mergeCell ref="K40:O40"/>
    <mergeCell ref="P40:T40"/>
    <mergeCell ref="U40:Y40"/>
    <mergeCell ref="Z40:AD40"/>
    <mergeCell ref="AE40:AI40"/>
    <mergeCell ref="AL40:AU40"/>
    <mergeCell ref="AV40:AZ40"/>
    <mergeCell ref="BA40:BE40"/>
    <mergeCell ref="AV39:AZ39"/>
    <mergeCell ref="BA39:BE39"/>
    <mergeCell ref="BF39:BJ39"/>
    <mergeCell ref="BK39:BO39"/>
    <mergeCell ref="BP39:BT39"/>
    <mergeCell ref="BX39:BZ39"/>
    <mergeCell ref="CF38:CH39"/>
    <mergeCell ref="CI38:CI39"/>
    <mergeCell ref="CJ38:CM38"/>
    <mergeCell ref="A39:J39"/>
  </mergeCells>
  <phoneticPr fontId="4"/>
  <dataValidations count="1">
    <dataValidation type="list" allowBlank="1" showInputMessage="1" showErrorMessage="1" sqref="CJ5:CL5" xr:uid="{D3C3664D-CD27-4F99-BB3A-5C3DB9BE8A4C}">
      <formula1>$BR$50:$BR$51</formula1>
    </dataValidation>
  </dataValidations>
  <printOptions horizontalCentered="1"/>
  <pageMargins left="0.31496062992125984" right="0.19685039370078741" top="0.59055118110236227" bottom="0.19685039370078741" header="0.19685039370078741" footer="0.19685039370078741"/>
  <pageSetup paperSize="9" scale="95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B80105-B432-49A7-BA91-2D2F8D111AF3}">
  <sheetPr>
    <tabColor theme="5"/>
    <pageSetUpPr fitToPage="1"/>
  </sheetPr>
  <dimension ref="A1:AH104"/>
  <sheetViews>
    <sheetView showGridLines="0" zoomScaleNormal="100" workbookViewId="0">
      <pane xSplit="8" ySplit="7" topLeftCell="I8" activePane="bottomRight" state="frozen"/>
      <selection activeCell="T2" sqref="T2:Y2"/>
      <selection pane="topRight" activeCell="T2" sqref="T2:Y2"/>
      <selection pane="bottomLeft" activeCell="T2" sqref="T2:Y2"/>
      <selection pane="bottomRight" activeCell="AH23" sqref="AH23"/>
    </sheetView>
  </sheetViews>
  <sheetFormatPr defaultColWidth="9" defaultRowHeight="15" customHeight="1"/>
  <cols>
    <col min="1" max="1" width="3.625" style="57" customWidth="1"/>
    <col min="2" max="2" width="3.125" style="57" customWidth="1"/>
    <col min="3" max="3" width="0.5" style="57" customWidth="1"/>
    <col min="4" max="4" width="1.625" style="57" customWidth="1"/>
    <col min="5" max="5" width="1.875" style="57" customWidth="1"/>
    <col min="6" max="6" width="0.5" style="57" customWidth="1"/>
    <col min="7" max="7" width="13.125" style="57" customWidth="1"/>
    <col min="8" max="8" width="0.5" style="57" customWidth="1"/>
    <col min="9" max="9" width="4.625" style="57" customWidth="1"/>
    <col min="10" max="10" width="3.875" style="57" customWidth="1"/>
    <col min="11" max="11" width="4.625" style="57" customWidth="1"/>
    <col min="12" max="12" width="3.875" style="57" customWidth="1"/>
    <col min="13" max="13" width="4.625" style="57" customWidth="1"/>
    <col min="14" max="14" width="3.875" style="57" customWidth="1"/>
    <col min="15" max="15" width="4.625" style="57" customWidth="1"/>
    <col min="16" max="16" width="4" style="57" customWidth="1"/>
    <col min="17" max="17" width="4.625" style="57" customWidth="1"/>
    <col min="18" max="18" width="3.875" style="57" customWidth="1"/>
    <col min="19" max="19" width="4.625" style="57" customWidth="1"/>
    <col min="20" max="20" width="3.875" style="57" customWidth="1"/>
    <col min="21" max="21" width="4.625" style="57" customWidth="1"/>
    <col min="22" max="22" width="3.875" style="57" customWidth="1"/>
    <col min="23" max="23" width="4.625" style="57" customWidth="1"/>
    <col min="24" max="24" width="3.875" style="57" customWidth="1"/>
    <col min="25" max="25" width="4.625" style="57" customWidth="1"/>
    <col min="26" max="26" width="3.875" style="57" customWidth="1"/>
    <col min="27" max="27" width="4.625" style="57" customWidth="1"/>
    <col min="28" max="28" width="3.875" style="57" customWidth="1"/>
    <col min="29" max="29" width="4.625" style="57" customWidth="1"/>
    <col min="30" max="30" width="3.875" style="57" customWidth="1"/>
    <col min="31" max="31" width="4.625" style="57" customWidth="1"/>
    <col min="32" max="32" width="3.875" style="57" customWidth="1"/>
    <col min="33" max="33" width="10.625" style="57" customWidth="1"/>
    <col min="34" max="34" width="16.5" style="57" customWidth="1"/>
    <col min="35" max="35" width="5.625" style="57" customWidth="1"/>
    <col min="36" max="16384" width="9" style="57"/>
  </cols>
  <sheetData>
    <row r="1" spans="1:34" ht="7.5" customHeight="1"/>
    <row r="2" spans="1:34" ht="17.25" customHeight="1">
      <c r="O2" s="1046" t="s">
        <v>128</v>
      </c>
      <c r="P2" s="1046"/>
      <c r="Q2" s="1046"/>
      <c r="R2" s="1046"/>
      <c r="S2" s="58" t="s">
        <v>129</v>
      </c>
      <c r="T2" s="1047"/>
      <c r="U2" s="1047"/>
      <c r="V2" s="1047"/>
      <c r="W2" s="1047"/>
      <c r="X2" s="1047"/>
      <c r="Y2" s="1047"/>
      <c r="Z2" s="59" t="s">
        <v>130</v>
      </c>
      <c r="AA2" s="59"/>
      <c r="AB2" s="60"/>
      <c r="AF2" s="1048"/>
      <c r="AG2" s="1048"/>
    </row>
    <row r="3" spans="1:34" ht="15" customHeight="1">
      <c r="A3" s="1049" t="s">
        <v>131</v>
      </c>
      <c r="B3" s="1049"/>
      <c r="C3" s="1049"/>
      <c r="D3" s="1049"/>
      <c r="E3" s="1049"/>
      <c r="F3" s="61"/>
      <c r="G3" s="1050"/>
      <c r="H3" s="1050"/>
      <c r="I3" s="1050"/>
      <c r="O3" s="62"/>
      <c r="P3" s="62"/>
      <c r="Q3" s="62"/>
      <c r="R3" s="62"/>
      <c r="S3" s="63"/>
      <c r="T3" s="64"/>
      <c r="U3" s="63"/>
      <c r="V3" s="64"/>
      <c r="W3" s="64"/>
      <c r="X3" s="64"/>
      <c r="Y3" s="64"/>
      <c r="Z3" s="64"/>
      <c r="AE3" s="65"/>
      <c r="AF3" s="65"/>
      <c r="AG3" s="66" t="s">
        <v>7</v>
      </c>
      <c r="AH3" s="67"/>
    </row>
    <row r="4" spans="1:34" s="71" customFormat="1" ht="5.0999999999999996" customHeight="1">
      <c r="A4" s="68"/>
      <c r="B4" s="68"/>
      <c r="C4" s="68"/>
      <c r="D4" s="68"/>
      <c r="E4" s="68"/>
      <c r="F4" s="69"/>
      <c r="G4" s="70"/>
      <c r="H4" s="70"/>
      <c r="I4" s="70"/>
      <c r="O4" s="72"/>
      <c r="P4" s="72"/>
      <c r="Q4" s="72"/>
      <c r="R4" s="72"/>
      <c r="S4" s="73"/>
      <c r="T4" s="74"/>
      <c r="U4" s="73"/>
      <c r="V4" s="74"/>
      <c r="W4" s="74"/>
      <c r="X4" s="74"/>
      <c r="Y4" s="74"/>
      <c r="Z4" s="74"/>
      <c r="AE4" s="75"/>
      <c r="AF4" s="75"/>
      <c r="AG4" s="68"/>
      <c r="AH4" s="70"/>
    </row>
    <row r="5" spans="1:34" ht="12.75" customHeight="1">
      <c r="AH5" s="76" t="s">
        <v>132</v>
      </c>
    </row>
    <row r="6" spans="1:34" ht="13.5" customHeight="1">
      <c r="A6" s="77"/>
      <c r="B6" s="1051" t="s">
        <v>133</v>
      </c>
      <c r="C6" s="1051"/>
      <c r="D6" s="1051"/>
      <c r="E6" s="1051"/>
      <c r="F6" s="1051"/>
      <c r="G6" s="1051"/>
      <c r="H6" s="78"/>
      <c r="I6" s="1052" t="s">
        <v>134</v>
      </c>
      <c r="J6" s="1053"/>
      <c r="K6" s="1053"/>
      <c r="L6" s="1053"/>
      <c r="M6" s="1053"/>
      <c r="N6" s="1054"/>
      <c r="O6" s="1052" t="s">
        <v>135</v>
      </c>
      <c r="P6" s="1053"/>
      <c r="Q6" s="1053"/>
      <c r="R6" s="1053"/>
      <c r="S6" s="1053"/>
      <c r="T6" s="1053"/>
      <c r="U6" s="1053"/>
      <c r="V6" s="1053"/>
      <c r="W6" s="1053"/>
      <c r="X6" s="1053"/>
      <c r="Y6" s="1053"/>
      <c r="Z6" s="1053"/>
      <c r="AA6" s="1053"/>
      <c r="AB6" s="1053"/>
      <c r="AC6" s="1053"/>
      <c r="AD6" s="1053"/>
      <c r="AE6" s="1053"/>
      <c r="AF6" s="1054"/>
      <c r="AG6" s="1055" t="s">
        <v>136</v>
      </c>
      <c r="AH6" s="1056"/>
    </row>
    <row r="7" spans="1:34" ht="13.5" customHeight="1">
      <c r="A7" s="79"/>
      <c r="B7" s="1038" t="s">
        <v>137</v>
      </c>
      <c r="C7" s="1038"/>
      <c r="D7" s="1038"/>
      <c r="E7" s="1038"/>
      <c r="F7" s="1038"/>
      <c r="G7" s="1038"/>
      <c r="H7" s="80"/>
      <c r="I7" s="81"/>
      <c r="J7" s="82" t="s">
        <v>3</v>
      </c>
      <c r="K7" s="83"/>
      <c r="L7" s="84" t="s">
        <v>3</v>
      </c>
      <c r="M7" s="83"/>
      <c r="N7" s="85" t="s">
        <v>3</v>
      </c>
      <c r="O7" s="81"/>
      <c r="P7" s="86" t="s">
        <v>3</v>
      </c>
      <c r="Q7" s="83"/>
      <c r="R7" s="84" t="s">
        <v>3</v>
      </c>
      <c r="S7" s="87"/>
      <c r="T7" s="86" t="s">
        <v>3</v>
      </c>
      <c r="U7" s="83"/>
      <c r="V7" s="84" t="s">
        <v>3</v>
      </c>
      <c r="W7" s="87"/>
      <c r="X7" s="86" t="s">
        <v>3</v>
      </c>
      <c r="Y7" s="83"/>
      <c r="Z7" s="84" t="s">
        <v>3</v>
      </c>
      <c r="AA7" s="87"/>
      <c r="AB7" s="86" t="s">
        <v>3</v>
      </c>
      <c r="AC7" s="83"/>
      <c r="AD7" s="84" t="s">
        <v>3</v>
      </c>
      <c r="AE7" s="87"/>
      <c r="AF7" s="85" t="s">
        <v>3</v>
      </c>
      <c r="AG7" s="88" t="s">
        <v>138</v>
      </c>
      <c r="AH7" s="89"/>
    </row>
    <row r="8" spans="1:34" ht="13.5" customHeight="1">
      <c r="A8" s="1008" t="s">
        <v>139</v>
      </c>
      <c r="B8" s="1039"/>
      <c r="C8" s="90"/>
      <c r="D8" s="1014" t="s">
        <v>140</v>
      </c>
      <c r="E8" s="1014"/>
      <c r="F8" s="1014"/>
      <c r="G8" s="1014"/>
      <c r="H8" s="91"/>
      <c r="I8" s="814"/>
      <c r="J8" s="815"/>
      <c r="K8" s="815"/>
      <c r="L8" s="815"/>
      <c r="M8" s="815"/>
      <c r="N8" s="1018"/>
      <c r="O8" s="814"/>
      <c r="P8" s="815"/>
      <c r="Q8" s="815"/>
      <c r="R8" s="815"/>
      <c r="S8" s="815"/>
      <c r="T8" s="815"/>
      <c r="U8" s="815"/>
      <c r="V8" s="815"/>
      <c r="W8" s="815"/>
      <c r="X8" s="815"/>
      <c r="Y8" s="815"/>
      <c r="Z8" s="815"/>
      <c r="AA8" s="815"/>
      <c r="AB8" s="815"/>
      <c r="AC8" s="815"/>
      <c r="AD8" s="815"/>
      <c r="AE8" s="815"/>
      <c r="AF8" s="1018"/>
      <c r="AG8" s="92">
        <f>SUM(I8:AF8)</f>
        <v>0</v>
      </c>
      <c r="AH8" s="2181"/>
    </row>
    <row r="9" spans="1:34" ht="13.5" customHeight="1">
      <c r="A9" s="1010"/>
      <c r="B9" s="1040"/>
      <c r="C9" s="94"/>
      <c r="D9" s="1003" t="s">
        <v>141</v>
      </c>
      <c r="E9" s="1003"/>
      <c r="F9" s="1003"/>
      <c r="G9" s="1003"/>
      <c r="H9" s="95"/>
      <c r="I9" s="797"/>
      <c r="J9" s="798"/>
      <c r="K9" s="798"/>
      <c r="L9" s="798"/>
      <c r="M9" s="798"/>
      <c r="N9" s="999"/>
      <c r="O9" s="797"/>
      <c r="P9" s="798"/>
      <c r="Q9" s="798"/>
      <c r="R9" s="798"/>
      <c r="S9" s="798"/>
      <c r="T9" s="798"/>
      <c r="U9" s="798"/>
      <c r="V9" s="798"/>
      <c r="W9" s="798"/>
      <c r="X9" s="798"/>
      <c r="Y9" s="798"/>
      <c r="Z9" s="798"/>
      <c r="AA9" s="798"/>
      <c r="AB9" s="798"/>
      <c r="AC9" s="798"/>
      <c r="AD9" s="798"/>
      <c r="AE9" s="798"/>
      <c r="AF9" s="999"/>
      <c r="AG9" s="96">
        <f>SUM(I9:AF9)</f>
        <v>0</v>
      </c>
      <c r="AH9" s="2182"/>
    </row>
    <row r="10" spans="1:34" ht="13.5" customHeight="1">
      <c r="A10" s="1010"/>
      <c r="B10" s="1040"/>
      <c r="C10" s="94"/>
      <c r="D10" s="1003" t="s">
        <v>142</v>
      </c>
      <c r="E10" s="1003"/>
      <c r="F10" s="1003"/>
      <c r="G10" s="1003"/>
      <c r="H10" s="95"/>
      <c r="I10" s="797"/>
      <c r="J10" s="798"/>
      <c r="K10" s="798"/>
      <c r="L10" s="798"/>
      <c r="M10" s="798"/>
      <c r="N10" s="999"/>
      <c r="O10" s="797"/>
      <c r="P10" s="798"/>
      <c r="Q10" s="798"/>
      <c r="R10" s="798"/>
      <c r="S10" s="798"/>
      <c r="T10" s="798"/>
      <c r="U10" s="798"/>
      <c r="V10" s="798"/>
      <c r="W10" s="798"/>
      <c r="X10" s="798"/>
      <c r="Y10" s="798"/>
      <c r="Z10" s="798"/>
      <c r="AA10" s="798"/>
      <c r="AB10" s="798"/>
      <c r="AC10" s="798"/>
      <c r="AD10" s="798"/>
      <c r="AE10" s="798"/>
      <c r="AF10" s="999"/>
      <c r="AG10" s="96">
        <f>SUM(I10:AF10)</f>
        <v>0</v>
      </c>
      <c r="AH10" s="2182"/>
    </row>
    <row r="11" spans="1:34" ht="13.5" customHeight="1">
      <c r="A11" s="1010"/>
      <c r="B11" s="1040"/>
      <c r="C11" s="1042" t="s">
        <v>143</v>
      </c>
      <c r="D11" s="1043"/>
      <c r="E11" s="1044"/>
      <c r="F11" s="94"/>
      <c r="G11" s="98" t="s">
        <v>144</v>
      </c>
      <c r="H11" s="99"/>
      <c r="I11" s="797"/>
      <c r="J11" s="798"/>
      <c r="K11" s="798"/>
      <c r="L11" s="798"/>
      <c r="M11" s="798"/>
      <c r="N11" s="999"/>
      <c r="O11" s="797"/>
      <c r="P11" s="798"/>
      <c r="Q11" s="798"/>
      <c r="R11" s="798"/>
      <c r="S11" s="798"/>
      <c r="T11" s="798"/>
      <c r="U11" s="798"/>
      <c r="V11" s="798"/>
      <c r="W11" s="798"/>
      <c r="X11" s="798"/>
      <c r="Y11" s="798"/>
      <c r="Z11" s="798"/>
      <c r="AA11" s="798"/>
      <c r="AB11" s="798"/>
      <c r="AC11" s="798"/>
      <c r="AD11" s="798"/>
      <c r="AE11" s="798"/>
      <c r="AF11" s="999"/>
      <c r="AG11" s="100"/>
      <c r="AH11" s="2182"/>
    </row>
    <row r="12" spans="1:34" ht="13.5" customHeight="1">
      <c r="A12" s="1010"/>
      <c r="B12" s="1040"/>
      <c r="C12" s="1045"/>
      <c r="D12" s="1040"/>
      <c r="E12" s="1011"/>
      <c r="F12" s="94"/>
      <c r="G12" s="98" t="s">
        <v>145</v>
      </c>
      <c r="H12" s="99"/>
      <c r="I12" s="797"/>
      <c r="J12" s="798"/>
      <c r="K12" s="798"/>
      <c r="L12" s="798"/>
      <c r="M12" s="798"/>
      <c r="N12" s="999"/>
      <c r="O12" s="797"/>
      <c r="P12" s="798"/>
      <c r="Q12" s="798"/>
      <c r="R12" s="798"/>
      <c r="S12" s="798"/>
      <c r="T12" s="798"/>
      <c r="U12" s="798"/>
      <c r="V12" s="798"/>
      <c r="W12" s="798"/>
      <c r="X12" s="798"/>
      <c r="Y12" s="798"/>
      <c r="Z12" s="798"/>
      <c r="AA12" s="798"/>
      <c r="AB12" s="798"/>
      <c r="AC12" s="798"/>
      <c r="AD12" s="798"/>
      <c r="AE12" s="798"/>
      <c r="AF12" s="999"/>
      <c r="AG12" s="100"/>
      <c r="AH12" s="2182"/>
    </row>
    <row r="13" spans="1:34" ht="13.5" customHeight="1">
      <c r="A13" s="1010"/>
      <c r="B13" s="1040"/>
      <c r="C13" s="1045"/>
      <c r="D13" s="1040"/>
      <c r="E13" s="1011"/>
      <c r="F13" s="94"/>
      <c r="G13" s="98" t="s">
        <v>146</v>
      </c>
      <c r="H13" s="99"/>
      <c r="I13" s="797"/>
      <c r="J13" s="798"/>
      <c r="K13" s="798"/>
      <c r="L13" s="798"/>
      <c r="M13" s="798"/>
      <c r="N13" s="999"/>
      <c r="O13" s="797"/>
      <c r="P13" s="798"/>
      <c r="Q13" s="798"/>
      <c r="R13" s="798"/>
      <c r="S13" s="798"/>
      <c r="T13" s="798"/>
      <c r="U13" s="798"/>
      <c r="V13" s="798"/>
      <c r="W13" s="798"/>
      <c r="X13" s="798"/>
      <c r="Y13" s="798"/>
      <c r="Z13" s="798"/>
      <c r="AA13" s="798"/>
      <c r="AB13" s="798"/>
      <c r="AC13" s="798"/>
      <c r="AD13" s="798"/>
      <c r="AE13" s="798"/>
      <c r="AF13" s="999"/>
      <c r="AG13" s="100"/>
      <c r="AH13" s="2182"/>
    </row>
    <row r="14" spans="1:34" ht="13.5" customHeight="1">
      <c r="A14" s="1010"/>
      <c r="B14" s="1040"/>
      <c r="C14" s="1045"/>
      <c r="D14" s="1040"/>
      <c r="E14" s="1011"/>
      <c r="F14" s="94"/>
      <c r="G14" s="98" t="s">
        <v>147</v>
      </c>
      <c r="H14" s="99"/>
      <c r="I14" s="797"/>
      <c r="J14" s="798"/>
      <c r="K14" s="798"/>
      <c r="L14" s="798"/>
      <c r="M14" s="798"/>
      <c r="N14" s="999"/>
      <c r="O14" s="797"/>
      <c r="P14" s="798"/>
      <c r="Q14" s="798"/>
      <c r="R14" s="798"/>
      <c r="S14" s="798"/>
      <c r="T14" s="798"/>
      <c r="U14" s="798"/>
      <c r="V14" s="798"/>
      <c r="W14" s="798"/>
      <c r="X14" s="798"/>
      <c r="Y14" s="798"/>
      <c r="Z14" s="798"/>
      <c r="AA14" s="798"/>
      <c r="AB14" s="798"/>
      <c r="AC14" s="798"/>
      <c r="AD14" s="798"/>
      <c r="AE14" s="798"/>
      <c r="AF14" s="999"/>
      <c r="AG14" s="100"/>
      <c r="AH14" s="2182"/>
    </row>
    <row r="15" spans="1:34" ht="13.5" customHeight="1">
      <c r="A15" s="1010"/>
      <c r="B15" s="1040"/>
      <c r="C15" s="1045"/>
      <c r="D15" s="1040"/>
      <c r="E15" s="1011"/>
      <c r="F15" s="101"/>
      <c r="G15" s="102" t="s">
        <v>148</v>
      </c>
      <c r="H15" s="103"/>
      <c r="I15" s="1037"/>
      <c r="J15" s="856"/>
      <c r="K15" s="856"/>
      <c r="L15" s="856"/>
      <c r="M15" s="856"/>
      <c r="N15" s="1036"/>
      <c r="O15" s="1037"/>
      <c r="P15" s="856"/>
      <c r="Q15" s="856"/>
      <c r="R15" s="856"/>
      <c r="S15" s="856"/>
      <c r="T15" s="856"/>
      <c r="U15" s="856"/>
      <c r="V15" s="856"/>
      <c r="W15" s="856"/>
      <c r="X15" s="856"/>
      <c r="Y15" s="856"/>
      <c r="Z15" s="856"/>
      <c r="AA15" s="856"/>
      <c r="AB15" s="856"/>
      <c r="AC15" s="856"/>
      <c r="AD15" s="856"/>
      <c r="AE15" s="856"/>
      <c r="AF15" s="1036"/>
      <c r="AG15" s="100"/>
      <c r="AH15" s="2182"/>
    </row>
    <row r="16" spans="1:34" ht="13.5" customHeight="1">
      <c r="A16" s="1012"/>
      <c r="B16" s="1041"/>
      <c r="C16" s="104"/>
      <c r="D16" s="1032" t="s">
        <v>149</v>
      </c>
      <c r="E16" s="1032"/>
      <c r="F16" s="1032"/>
      <c r="G16" s="1032"/>
      <c r="H16" s="105"/>
      <c r="I16" s="1033">
        <f>I12+I14+I15-I11-I13</f>
        <v>0</v>
      </c>
      <c r="J16" s="1034"/>
      <c r="K16" s="1029">
        <f>K12+K14+K15-K11-K13</f>
        <v>0</v>
      </c>
      <c r="L16" s="1031"/>
      <c r="M16" s="1029">
        <f>M12+M14+M15-M11-M13</f>
        <v>0</v>
      </c>
      <c r="N16" s="1030"/>
      <c r="O16" s="1035">
        <f>O12+O14+O15-O11-O13</f>
        <v>0</v>
      </c>
      <c r="P16" s="1031"/>
      <c r="Q16" s="1029">
        <f>Q12+Q14+Q15-Q11-Q13</f>
        <v>0</v>
      </c>
      <c r="R16" s="1031"/>
      <c r="S16" s="1029">
        <f>S12+S14+S15-S11-S13</f>
        <v>0</v>
      </c>
      <c r="T16" s="1031"/>
      <c r="U16" s="1029">
        <f>U12+U14+U15-U11-U13</f>
        <v>0</v>
      </c>
      <c r="V16" s="1031"/>
      <c r="W16" s="1029">
        <f>W12+W14+W15-W11-W13</f>
        <v>0</v>
      </c>
      <c r="X16" s="1031"/>
      <c r="Y16" s="1029">
        <f>Y12+Y14+Y15-Y11-Y13</f>
        <v>0</v>
      </c>
      <c r="Z16" s="1031"/>
      <c r="AA16" s="1029">
        <f>AA12+AA14+AA15-AA11-AA13</f>
        <v>0</v>
      </c>
      <c r="AB16" s="1031"/>
      <c r="AC16" s="1029">
        <f>AC12+AC14+AC15-AC11-AC13</f>
        <v>0</v>
      </c>
      <c r="AD16" s="1031"/>
      <c r="AE16" s="1029">
        <f>AE12+AE14+AE15-AE11-AE13</f>
        <v>0</v>
      </c>
      <c r="AF16" s="1030"/>
      <c r="AG16" s="106"/>
      <c r="AH16" s="2183"/>
    </row>
    <row r="17" spans="1:34" ht="13.5" customHeight="1">
      <c r="A17" s="108"/>
      <c r="B17" s="994" t="s">
        <v>150</v>
      </c>
      <c r="C17" s="994"/>
      <c r="D17" s="994"/>
      <c r="E17" s="994"/>
      <c r="F17" s="994"/>
      <c r="G17" s="994"/>
      <c r="H17" s="109"/>
      <c r="I17" s="1028"/>
      <c r="J17" s="1025"/>
      <c r="K17" s="996" t="str">
        <f>IF(I47="","",I47)</f>
        <v/>
      </c>
      <c r="L17" s="996"/>
      <c r="M17" s="996" t="str">
        <f>IF(K47="","",K47)</f>
        <v/>
      </c>
      <c r="N17" s="997"/>
      <c r="O17" s="995" t="str">
        <f>IF(M47="","",M47)</f>
        <v/>
      </c>
      <c r="P17" s="996"/>
      <c r="Q17" s="996" t="str">
        <f>IF(O47="","",O47)</f>
        <v/>
      </c>
      <c r="R17" s="996"/>
      <c r="S17" s="996" t="str">
        <f>IF(Q47="","",Q47)</f>
        <v/>
      </c>
      <c r="T17" s="996"/>
      <c r="U17" s="996" t="str">
        <f>IF(S47="","",S47)</f>
        <v/>
      </c>
      <c r="V17" s="996"/>
      <c r="W17" s="996" t="str">
        <f>IF(U47="","",U47)</f>
        <v/>
      </c>
      <c r="X17" s="996"/>
      <c r="Y17" s="996" t="str">
        <f>IF(W47="","",W47)</f>
        <v/>
      </c>
      <c r="Z17" s="996"/>
      <c r="AA17" s="996" t="str">
        <f>IF(Y47="","",Y47)</f>
        <v/>
      </c>
      <c r="AB17" s="996"/>
      <c r="AC17" s="996" t="str">
        <f>IF(AA47="","",AA47)</f>
        <v/>
      </c>
      <c r="AD17" s="996"/>
      <c r="AE17" s="996" t="str">
        <f>IF(AC47="","",AC47)</f>
        <v/>
      </c>
      <c r="AF17" s="997"/>
      <c r="AG17" s="110">
        <f>I17</f>
        <v>0</v>
      </c>
      <c r="AH17" s="2184"/>
    </row>
    <row r="18" spans="1:34" ht="13.5" customHeight="1">
      <c r="A18" s="1008" t="s">
        <v>151</v>
      </c>
      <c r="B18" s="1009"/>
      <c r="C18" s="112"/>
      <c r="D18" s="1014" t="s">
        <v>152</v>
      </c>
      <c r="E18" s="1014"/>
      <c r="F18" s="1014"/>
      <c r="G18" s="1014"/>
      <c r="H18" s="113"/>
      <c r="I18" s="814"/>
      <c r="J18" s="815"/>
      <c r="K18" s="815"/>
      <c r="L18" s="815"/>
      <c r="M18" s="815"/>
      <c r="N18" s="1018"/>
      <c r="O18" s="1027"/>
      <c r="P18" s="1016"/>
      <c r="Q18" s="1016"/>
      <c r="R18" s="1016"/>
      <c r="S18" s="1016"/>
      <c r="T18" s="1016"/>
      <c r="U18" s="1016"/>
      <c r="V18" s="1016"/>
      <c r="W18" s="1016"/>
      <c r="X18" s="1016"/>
      <c r="Y18" s="1016"/>
      <c r="Z18" s="1016"/>
      <c r="AA18" s="1016"/>
      <c r="AB18" s="1016"/>
      <c r="AC18" s="1016"/>
      <c r="AD18" s="1016"/>
      <c r="AE18" s="1016"/>
      <c r="AF18" s="1017"/>
      <c r="AG18" s="92">
        <f t="shared" ref="AG18:AG31" si="0">SUM(I18:AF18)</f>
        <v>0</v>
      </c>
      <c r="AH18" s="2181"/>
    </row>
    <row r="19" spans="1:34" ht="13.5" customHeight="1">
      <c r="A19" s="1010"/>
      <c r="B19" s="1011"/>
      <c r="C19" s="114"/>
      <c r="D19" s="1003" t="s">
        <v>153</v>
      </c>
      <c r="E19" s="1003"/>
      <c r="F19" s="1003"/>
      <c r="G19" s="1003"/>
      <c r="H19" s="99"/>
      <c r="I19" s="797"/>
      <c r="J19" s="798"/>
      <c r="K19" s="798"/>
      <c r="L19" s="798"/>
      <c r="M19" s="798"/>
      <c r="N19" s="999"/>
      <c r="O19" s="797"/>
      <c r="P19" s="798"/>
      <c r="Q19" s="798"/>
      <c r="R19" s="798"/>
      <c r="S19" s="798"/>
      <c r="T19" s="798"/>
      <c r="U19" s="798"/>
      <c r="V19" s="798"/>
      <c r="W19" s="798"/>
      <c r="X19" s="798"/>
      <c r="Y19" s="798"/>
      <c r="Z19" s="798"/>
      <c r="AA19" s="798"/>
      <c r="AB19" s="798"/>
      <c r="AC19" s="798"/>
      <c r="AD19" s="798"/>
      <c r="AE19" s="798"/>
      <c r="AF19" s="999"/>
      <c r="AG19" s="96">
        <f t="shared" si="0"/>
        <v>0</v>
      </c>
      <c r="AH19" s="2182"/>
    </row>
    <row r="20" spans="1:34" ht="13.5" customHeight="1">
      <c r="A20" s="1010"/>
      <c r="B20" s="1011"/>
      <c r="C20" s="114"/>
      <c r="D20" s="1003" t="s">
        <v>154</v>
      </c>
      <c r="E20" s="1003"/>
      <c r="F20" s="1003"/>
      <c r="G20" s="1003"/>
      <c r="H20" s="99"/>
      <c r="I20" s="797"/>
      <c r="J20" s="798"/>
      <c r="K20" s="798"/>
      <c r="L20" s="798"/>
      <c r="M20" s="798"/>
      <c r="N20" s="999"/>
      <c r="O20" s="797"/>
      <c r="P20" s="798"/>
      <c r="Q20" s="798"/>
      <c r="R20" s="798"/>
      <c r="S20" s="798"/>
      <c r="T20" s="798"/>
      <c r="U20" s="798"/>
      <c r="V20" s="798"/>
      <c r="W20" s="798"/>
      <c r="X20" s="798"/>
      <c r="Y20" s="798"/>
      <c r="Z20" s="798"/>
      <c r="AA20" s="798"/>
      <c r="AB20" s="798"/>
      <c r="AC20" s="798"/>
      <c r="AD20" s="798"/>
      <c r="AE20" s="798"/>
      <c r="AF20" s="999"/>
      <c r="AG20" s="96">
        <f>SUM(I20:AF20)</f>
        <v>0</v>
      </c>
      <c r="AH20" s="2182"/>
    </row>
    <row r="21" spans="1:34" ht="13.5" customHeight="1">
      <c r="A21" s="1010"/>
      <c r="B21" s="1011"/>
      <c r="C21" s="114"/>
      <c r="D21" s="1003" t="s">
        <v>155</v>
      </c>
      <c r="E21" s="1003"/>
      <c r="F21" s="1003"/>
      <c r="G21" s="1003"/>
      <c r="H21" s="99"/>
      <c r="I21" s="797"/>
      <c r="J21" s="798"/>
      <c r="K21" s="798"/>
      <c r="L21" s="798"/>
      <c r="M21" s="798"/>
      <c r="N21" s="999"/>
      <c r="O21" s="797"/>
      <c r="P21" s="798"/>
      <c r="Q21" s="798"/>
      <c r="R21" s="798"/>
      <c r="S21" s="798"/>
      <c r="T21" s="798"/>
      <c r="U21" s="798"/>
      <c r="V21" s="798"/>
      <c r="W21" s="798"/>
      <c r="X21" s="798"/>
      <c r="Y21" s="798"/>
      <c r="Z21" s="798"/>
      <c r="AA21" s="798"/>
      <c r="AB21" s="798"/>
      <c r="AC21" s="798"/>
      <c r="AD21" s="798"/>
      <c r="AE21" s="798"/>
      <c r="AF21" s="999"/>
      <c r="AG21" s="96">
        <f t="shared" si="0"/>
        <v>0</v>
      </c>
      <c r="AH21" s="2182"/>
    </row>
    <row r="22" spans="1:34" ht="13.5" customHeight="1">
      <c r="A22" s="1012"/>
      <c r="B22" s="1013"/>
      <c r="C22" s="115"/>
      <c r="D22" s="1001" t="s">
        <v>156</v>
      </c>
      <c r="E22" s="1001"/>
      <c r="F22" s="1001"/>
      <c r="G22" s="1001"/>
      <c r="H22" s="105"/>
      <c r="I22" s="1002" t="str">
        <f>IF(AND(I18="",I19="",I20="",I21=""),"",SUM(I18:J21))</f>
        <v/>
      </c>
      <c r="J22" s="992"/>
      <c r="K22" s="992" t="str">
        <f>IF(AND(K18="",K19="",K20="",K21=""),"",SUM(K18:L21))</f>
        <v/>
      </c>
      <c r="L22" s="992"/>
      <c r="M22" s="992" t="str">
        <f>IF(AND(M18="",M19="",M20="",M21=""),"",SUM(M18:N21))</f>
        <v/>
      </c>
      <c r="N22" s="993"/>
      <c r="O22" s="1024" t="str">
        <f>IF(AND(O18="",O19="",O20="",O21=""),"",SUM(O18:P21))</f>
        <v/>
      </c>
      <c r="P22" s="1019"/>
      <c r="Q22" s="1019" t="str">
        <f>IF(AND(Q18="",Q19="",Q20="",Q21=""),"",SUM(Q18:R21))</f>
        <v/>
      </c>
      <c r="R22" s="1019"/>
      <c r="S22" s="1019" t="str">
        <f>IF(AND(S18="",S19="",S20="",S21=""),"",SUM(S18:T21))</f>
        <v/>
      </c>
      <c r="T22" s="1019"/>
      <c r="U22" s="1019" t="str">
        <f>IF(AND(U18="",U19="",U20="",U21=""),"",SUM(U18:V21))</f>
        <v/>
      </c>
      <c r="V22" s="1019"/>
      <c r="W22" s="1019" t="str">
        <f>IF(AND(W18="",W19="",W20="",W21=""),"",SUM(W18:X21))</f>
        <v/>
      </c>
      <c r="X22" s="1019"/>
      <c r="Y22" s="1019" t="str">
        <f>IF(AND(Y18="",Y19="",Y20="",Y21=""),"",SUM(Y18:Z21))</f>
        <v/>
      </c>
      <c r="Z22" s="1019"/>
      <c r="AA22" s="1019" t="str">
        <f>IF(AND(AA18="",AA19="",AA20="",AA21=""),"",SUM(AA18:AB21))</f>
        <v/>
      </c>
      <c r="AB22" s="1019"/>
      <c r="AC22" s="1019" t="str">
        <f>IF(AND(AC18="",AC19="",AC20="",AC21=""),"",SUM(AC18:AD21))</f>
        <v/>
      </c>
      <c r="AD22" s="1019"/>
      <c r="AE22" s="1019" t="str">
        <f>IF(AND(AE18="",AE19="",AE20="",AE21=""),"",SUM(AE18:AF21))</f>
        <v/>
      </c>
      <c r="AF22" s="1020"/>
      <c r="AG22" s="116">
        <f t="shared" si="0"/>
        <v>0</v>
      </c>
      <c r="AH22" s="2183"/>
    </row>
    <row r="23" spans="1:34" ht="13.5" customHeight="1">
      <c r="A23" s="108"/>
      <c r="B23" s="994" t="s">
        <v>157</v>
      </c>
      <c r="C23" s="994"/>
      <c r="D23" s="994"/>
      <c r="E23" s="994"/>
      <c r="F23" s="994"/>
      <c r="G23" s="994"/>
      <c r="H23" s="109"/>
      <c r="I23" s="1028"/>
      <c r="J23" s="1025"/>
      <c r="K23" s="1025"/>
      <c r="L23" s="1025"/>
      <c r="M23" s="1025"/>
      <c r="N23" s="1026"/>
      <c r="O23" s="1028"/>
      <c r="P23" s="1025"/>
      <c r="Q23" s="1025"/>
      <c r="R23" s="1025"/>
      <c r="S23" s="1025"/>
      <c r="T23" s="1025"/>
      <c r="U23" s="1025"/>
      <c r="V23" s="1025"/>
      <c r="W23" s="1025"/>
      <c r="X23" s="1025"/>
      <c r="Y23" s="1025"/>
      <c r="Z23" s="1025"/>
      <c r="AA23" s="1025"/>
      <c r="AB23" s="1025"/>
      <c r="AC23" s="1025"/>
      <c r="AD23" s="1025"/>
      <c r="AE23" s="1025"/>
      <c r="AF23" s="1026"/>
      <c r="AG23" s="117"/>
      <c r="AH23" s="2184"/>
    </row>
    <row r="24" spans="1:34" ht="13.5" customHeight="1">
      <c r="A24" s="1008" t="s">
        <v>158</v>
      </c>
      <c r="B24" s="1009"/>
      <c r="C24" s="90"/>
      <c r="D24" s="1014" t="s">
        <v>159</v>
      </c>
      <c r="E24" s="1014"/>
      <c r="F24" s="1014"/>
      <c r="G24" s="1014"/>
      <c r="H24" s="113"/>
      <c r="I24" s="814"/>
      <c r="J24" s="815"/>
      <c r="K24" s="815"/>
      <c r="L24" s="815"/>
      <c r="M24" s="815"/>
      <c r="N24" s="1018"/>
      <c r="O24" s="1027"/>
      <c r="P24" s="1016"/>
      <c r="Q24" s="1016"/>
      <c r="R24" s="1016"/>
      <c r="S24" s="1016"/>
      <c r="T24" s="1016"/>
      <c r="U24" s="1016"/>
      <c r="V24" s="1016"/>
      <c r="W24" s="1016"/>
      <c r="X24" s="1016"/>
      <c r="Y24" s="1016"/>
      <c r="Z24" s="1016"/>
      <c r="AA24" s="1016"/>
      <c r="AB24" s="1016"/>
      <c r="AC24" s="1016"/>
      <c r="AD24" s="1016"/>
      <c r="AE24" s="1016"/>
      <c r="AF24" s="1017"/>
      <c r="AG24" s="92">
        <f t="shared" si="0"/>
        <v>0</v>
      </c>
      <c r="AH24" s="2181"/>
    </row>
    <row r="25" spans="1:34" ht="13.5" customHeight="1">
      <c r="A25" s="1010"/>
      <c r="B25" s="1011"/>
      <c r="C25" s="94"/>
      <c r="D25" s="1003" t="s">
        <v>160</v>
      </c>
      <c r="E25" s="1003"/>
      <c r="F25" s="1003"/>
      <c r="G25" s="1003"/>
      <c r="H25" s="99"/>
      <c r="I25" s="797"/>
      <c r="J25" s="798"/>
      <c r="K25" s="798"/>
      <c r="L25" s="798"/>
      <c r="M25" s="798"/>
      <c r="N25" s="999"/>
      <c r="O25" s="797"/>
      <c r="P25" s="798"/>
      <c r="Q25" s="798"/>
      <c r="R25" s="798"/>
      <c r="S25" s="798"/>
      <c r="T25" s="798"/>
      <c r="U25" s="798"/>
      <c r="V25" s="798"/>
      <c r="W25" s="798"/>
      <c r="X25" s="798"/>
      <c r="Y25" s="798"/>
      <c r="Z25" s="798"/>
      <c r="AA25" s="798"/>
      <c r="AB25" s="798"/>
      <c r="AC25" s="798"/>
      <c r="AD25" s="798"/>
      <c r="AE25" s="798"/>
      <c r="AF25" s="999"/>
      <c r="AG25" s="96">
        <f>SUM(I25:AF25)</f>
        <v>0</v>
      </c>
      <c r="AH25" s="2182"/>
    </row>
    <row r="26" spans="1:34" ht="13.5" customHeight="1">
      <c r="A26" s="1010"/>
      <c r="B26" s="1011"/>
      <c r="C26" s="94"/>
      <c r="D26" s="1003" t="s">
        <v>161</v>
      </c>
      <c r="E26" s="1003"/>
      <c r="F26" s="1003"/>
      <c r="G26" s="1003"/>
      <c r="H26" s="99"/>
      <c r="I26" s="797"/>
      <c r="J26" s="798"/>
      <c r="K26" s="798"/>
      <c r="L26" s="798"/>
      <c r="M26" s="798"/>
      <c r="N26" s="999"/>
      <c r="O26" s="797"/>
      <c r="P26" s="798"/>
      <c r="Q26" s="798"/>
      <c r="R26" s="798"/>
      <c r="S26" s="798"/>
      <c r="T26" s="798"/>
      <c r="U26" s="798"/>
      <c r="V26" s="798"/>
      <c r="W26" s="798"/>
      <c r="X26" s="798"/>
      <c r="Y26" s="798"/>
      <c r="Z26" s="798"/>
      <c r="AA26" s="798"/>
      <c r="AB26" s="798"/>
      <c r="AC26" s="798"/>
      <c r="AD26" s="798"/>
      <c r="AE26" s="798"/>
      <c r="AF26" s="999"/>
      <c r="AG26" s="96">
        <f t="shared" si="0"/>
        <v>0</v>
      </c>
      <c r="AH26" s="2182"/>
    </row>
    <row r="27" spans="1:34" ht="13.5" customHeight="1">
      <c r="A27" s="1010"/>
      <c r="B27" s="1011"/>
      <c r="C27" s="94"/>
      <c r="D27" s="1003" t="s">
        <v>162</v>
      </c>
      <c r="E27" s="1003"/>
      <c r="F27" s="1003"/>
      <c r="G27" s="1003"/>
      <c r="H27" s="99"/>
      <c r="I27" s="797"/>
      <c r="J27" s="798"/>
      <c r="K27" s="798"/>
      <c r="L27" s="798"/>
      <c r="M27" s="798"/>
      <c r="N27" s="999"/>
      <c r="O27" s="797"/>
      <c r="P27" s="798"/>
      <c r="Q27" s="798"/>
      <c r="R27" s="798"/>
      <c r="S27" s="798"/>
      <c r="T27" s="798"/>
      <c r="U27" s="798"/>
      <c r="V27" s="798"/>
      <c r="W27" s="798"/>
      <c r="X27" s="798"/>
      <c r="Y27" s="798"/>
      <c r="Z27" s="798"/>
      <c r="AA27" s="798"/>
      <c r="AB27" s="798"/>
      <c r="AC27" s="798"/>
      <c r="AD27" s="798"/>
      <c r="AE27" s="798"/>
      <c r="AF27" s="999"/>
      <c r="AG27" s="96">
        <f t="shared" si="0"/>
        <v>0</v>
      </c>
      <c r="AH27" s="2182"/>
    </row>
    <row r="28" spans="1:34" ht="13.5" customHeight="1">
      <c r="A28" s="1010"/>
      <c r="B28" s="1011"/>
      <c r="C28" s="94"/>
      <c r="D28" s="1003" t="s">
        <v>163</v>
      </c>
      <c r="E28" s="1003"/>
      <c r="F28" s="1003"/>
      <c r="G28" s="1003"/>
      <c r="H28" s="99"/>
      <c r="I28" s="797"/>
      <c r="J28" s="798"/>
      <c r="K28" s="798"/>
      <c r="L28" s="798"/>
      <c r="M28" s="798"/>
      <c r="N28" s="999"/>
      <c r="O28" s="797"/>
      <c r="P28" s="798"/>
      <c r="Q28" s="798"/>
      <c r="R28" s="798"/>
      <c r="S28" s="798"/>
      <c r="T28" s="798"/>
      <c r="U28" s="798"/>
      <c r="V28" s="798"/>
      <c r="W28" s="798"/>
      <c r="X28" s="798"/>
      <c r="Y28" s="798"/>
      <c r="Z28" s="798"/>
      <c r="AA28" s="798"/>
      <c r="AB28" s="798"/>
      <c r="AC28" s="798"/>
      <c r="AD28" s="798"/>
      <c r="AE28" s="798"/>
      <c r="AF28" s="999"/>
      <c r="AG28" s="96">
        <f t="shared" si="0"/>
        <v>0</v>
      </c>
      <c r="AH28" s="2182"/>
    </row>
    <row r="29" spans="1:34" ht="13.5" customHeight="1">
      <c r="A29" s="1010"/>
      <c r="B29" s="1011"/>
      <c r="C29" s="94"/>
      <c r="D29" s="1003" t="s">
        <v>164</v>
      </c>
      <c r="E29" s="1003"/>
      <c r="F29" s="1003"/>
      <c r="G29" s="1003"/>
      <c r="H29" s="99"/>
      <c r="I29" s="797"/>
      <c r="J29" s="798"/>
      <c r="K29" s="798"/>
      <c r="L29" s="798"/>
      <c r="M29" s="798"/>
      <c r="N29" s="999"/>
      <c r="O29" s="797"/>
      <c r="P29" s="798"/>
      <c r="Q29" s="798"/>
      <c r="R29" s="798"/>
      <c r="S29" s="798"/>
      <c r="T29" s="798"/>
      <c r="U29" s="798"/>
      <c r="V29" s="798"/>
      <c r="W29" s="798"/>
      <c r="X29" s="798"/>
      <c r="Y29" s="798"/>
      <c r="Z29" s="798"/>
      <c r="AA29" s="798"/>
      <c r="AB29" s="798"/>
      <c r="AC29" s="798"/>
      <c r="AD29" s="798"/>
      <c r="AE29" s="798"/>
      <c r="AF29" s="999"/>
      <c r="AG29" s="96">
        <f t="shared" si="0"/>
        <v>0</v>
      </c>
      <c r="AH29" s="2182"/>
    </row>
    <row r="30" spans="1:34" ht="14.25" customHeight="1">
      <c r="A30" s="1010"/>
      <c r="B30" s="1011"/>
      <c r="C30" s="94"/>
      <c r="D30" s="1003" t="s">
        <v>165</v>
      </c>
      <c r="E30" s="1003"/>
      <c r="F30" s="1003"/>
      <c r="G30" s="1003"/>
      <c r="H30" s="99"/>
      <c r="I30" s="797"/>
      <c r="J30" s="798"/>
      <c r="K30" s="798"/>
      <c r="L30" s="798"/>
      <c r="M30" s="798"/>
      <c r="N30" s="999"/>
      <c r="O30" s="797"/>
      <c r="P30" s="798"/>
      <c r="Q30" s="798"/>
      <c r="R30" s="798"/>
      <c r="S30" s="798"/>
      <c r="T30" s="798"/>
      <c r="U30" s="798"/>
      <c r="V30" s="798"/>
      <c r="W30" s="798"/>
      <c r="X30" s="798"/>
      <c r="Y30" s="798"/>
      <c r="Z30" s="798"/>
      <c r="AA30" s="798"/>
      <c r="AB30" s="798"/>
      <c r="AC30" s="798"/>
      <c r="AD30" s="798"/>
      <c r="AE30" s="798"/>
      <c r="AF30" s="999"/>
      <c r="AG30" s="96">
        <f t="shared" si="0"/>
        <v>0</v>
      </c>
      <c r="AH30" s="2182"/>
    </row>
    <row r="31" spans="1:34" ht="13.5" customHeight="1">
      <c r="A31" s="1010"/>
      <c r="B31" s="1011"/>
      <c r="C31" s="101"/>
      <c r="D31" s="1004" t="s">
        <v>166</v>
      </c>
      <c r="E31" s="1004"/>
      <c r="F31" s="1004"/>
      <c r="G31" s="1004"/>
      <c r="H31" s="103"/>
      <c r="I31" s="1024" t="str">
        <f>IF(AND(I24="",I25="",I26="",I27="",I28="",I29="",I30=""),"",SUM(I24:J30))</f>
        <v/>
      </c>
      <c r="J31" s="1019"/>
      <c r="K31" s="1019" t="str">
        <f>IF(AND(K24="",K25="",K26="",K27="",K28="",K29="",K30=""),"",SUM(K24:L30))</f>
        <v/>
      </c>
      <c r="L31" s="1019"/>
      <c r="M31" s="1019" t="str">
        <f>IF(AND(M24="",M25="",M26="",M27="",M28="",M29="",M30=""),"",SUM(M24:N30))</f>
        <v/>
      </c>
      <c r="N31" s="1020"/>
      <c r="O31" s="1024" t="str">
        <f>IF(AND(O24="",O25="",O26="",O27="",O28="",O29="",O30=""),"",SUM(O24:P30))</f>
        <v/>
      </c>
      <c r="P31" s="1019"/>
      <c r="Q31" s="1019" t="str">
        <f>IF(AND(Q24="",Q25="",Q26="",Q27="",Q28="",Q29="",Q30=""),"",SUM(Q24:R30))</f>
        <v/>
      </c>
      <c r="R31" s="1019"/>
      <c r="S31" s="1019" t="str">
        <f>IF(AND(S24="",S25="",S26="",S27="",S28="",S29="",S30=""),"",SUM(S24:T30))</f>
        <v/>
      </c>
      <c r="T31" s="1019"/>
      <c r="U31" s="1019" t="str">
        <f>IF(AND(U24="",U25="",U26="",U27="",U28="",U29="",U30=""),"",SUM(U24:V30))</f>
        <v/>
      </c>
      <c r="V31" s="1019"/>
      <c r="W31" s="1019" t="str">
        <f>IF(AND(W24="",W25="",W26="",W27="",W28="",W29="",W30=""),"",SUM(W24:X30))</f>
        <v/>
      </c>
      <c r="X31" s="1019"/>
      <c r="Y31" s="1019" t="str">
        <f>IF(AND(Y24="",Y25="",Y26="",Y27="",Y28="",Y29="",Y30=""),"",SUM(Y24:Z30))</f>
        <v/>
      </c>
      <c r="Z31" s="1019"/>
      <c r="AA31" s="1019" t="str">
        <f>IF(AND(AA24="",AA25="",AA26="",AA27="",AA28="",AA29="",AA30=""),"",SUM(AA24:AB30))</f>
        <v/>
      </c>
      <c r="AB31" s="1019"/>
      <c r="AC31" s="1019" t="str">
        <f>IF(AND(AC24="",AC25="",AC26="",AC27="",AC28="",AC29="",AC30=""),"",SUM(AC24:AD30))</f>
        <v/>
      </c>
      <c r="AD31" s="1019"/>
      <c r="AE31" s="1019" t="str">
        <f>IF(AND(AE24="",AE25="",AE26="",AE27="",AE28="",AE29="",AE30=""),"",SUM(AE24:AF30))</f>
        <v/>
      </c>
      <c r="AF31" s="1020"/>
      <c r="AG31" s="116">
        <f t="shared" si="0"/>
        <v>0</v>
      </c>
      <c r="AH31" s="2183"/>
    </row>
    <row r="32" spans="1:34" ht="13.5" customHeight="1">
      <c r="A32" s="118"/>
      <c r="B32" s="1021" t="s">
        <v>167</v>
      </c>
      <c r="C32" s="1021"/>
      <c r="D32" s="1021"/>
      <c r="E32" s="1021"/>
      <c r="F32" s="1021"/>
      <c r="G32" s="1021"/>
      <c r="H32" s="119"/>
      <c r="I32" s="995">
        <f>IF(AND(,I18="",I19="",I20="",I21="",I24="",I25="",I26="",I27="",I28="",I29="",I30=""),"",SUM(I18:J21)-SUM(I24:J30))</f>
        <v>0</v>
      </c>
      <c r="J32" s="996"/>
      <c r="K32" s="1006">
        <f>IF(AND(,K18="",K19="",K20="",K21="",K24="",K25="",K26="",K27="",K28="",K29="",K30=""),"",SUM(K18:L21)-SUM(K24:L30))</f>
        <v>0</v>
      </c>
      <c r="L32" s="1007"/>
      <c r="M32" s="1006">
        <f>IF(AND(,M18="",M19="",M20="",M21="",M24="",M25="",M26="",M27="",M28="",M29="",M30=""),"",SUM(M18:N21)-SUM(M24:N30))</f>
        <v>0</v>
      </c>
      <c r="N32" s="1022"/>
      <c r="O32" s="1023">
        <f>IF(AND(,O18="",O19="",O20="",O21="",O24="",O25="",O26="",O27="",O28="",O29="",O30=""),"",SUM(O18:P21)-SUM(O24:P30))</f>
        <v>0</v>
      </c>
      <c r="P32" s="1007"/>
      <c r="Q32" s="1006">
        <f>IF(AND(,Q18="",Q19="",Q20="",Q21="",Q24="",Q25="",Q26="",Q27="",Q28="",Q29="",Q30=""),"",SUM(Q18:R21)-SUM(Q24:R30))</f>
        <v>0</v>
      </c>
      <c r="R32" s="1007"/>
      <c r="S32" s="1006">
        <f>IF(AND(,S18="",S19="",S20="",S21="",S24="",S25="",S26="",S27="",S28="",S29="",S30=""),"",SUM(S18:T21)-SUM(S24:T30))</f>
        <v>0</v>
      </c>
      <c r="T32" s="1007"/>
      <c r="U32" s="1006">
        <f>IF(AND(,U18="",U19="",U20="",U21="",U24="",U25="",U26="",U27="",U28="",U29="",U30=""),"",SUM(U18:V21)-SUM(U24:V30))</f>
        <v>0</v>
      </c>
      <c r="V32" s="1007"/>
      <c r="W32" s="1006">
        <f>IF(AND(,W18="",W19="",W20="",W21="",W24="",W25="",W26="",W27="",W28="",W29="",W30=""),"",SUM(W18:X21)-SUM(W24:X30))</f>
        <v>0</v>
      </c>
      <c r="X32" s="1007"/>
      <c r="Y32" s="1006">
        <f>IF(AND(,Y18="",Y19="",Y20="",Y21="",Y24="",Y25="",Y26="",Y27="",Y28="",Y29="",Y30=""),"",SUM(Y18:Z21)-SUM(Y24:Z30))</f>
        <v>0</v>
      </c>
      <c r="Z32" s="1007"/>
      <c r="AA32" s="1006">
        <f>IF(AND(,AA18="",AA19="",AA20="",AA21="",AA24="",AA25="",AA26="",AA27="",AA28="",AA29="",AA30=""),"",SUM(AA18:AB21)-SUM(AA24:AB30))</f>
        <v>0</v>
      </c>
      <c r="AB32" s="1007"/>
      <c r="AC32" s="1006">
        <f>IF(AND(,AC18="",AC19="",AC20="",AC21="",AC24="",AC25="",AC26="",AC27="",AC28="",AC29="",AC30=""),"",SUM(AC18:AD21)-SUM(AC24:AD30))</f>
        <v>0</v>
      </c>
      <c r="AD32" s="1007"/>
      <c r="AE32" s="1006">
        <f>IF(AND(,AE18="",AE19="",AE20="",AE21="",AE24="",AE25="",AE26="",AE27="",AE28="",AE29="",AE30=""),"",SUM(AE18:AF21)-SUM(AE24:AF30))</f>
        <v>0</v>
      </c>
      <c r="AF32" s="1022"/>
      <c r="AG32" s="120">
        <f>IF(AND(,AG18="",AG19="",AG20="",AG21="",AG24="",AG25="",AG26="",AG27="",AG28="",AG29="",AG30=""),"",SUM(AG18:AH21)-SUM(AG24:AH30))</f>
        <v>0</v>
      </c>
      <c r="AH32" s="215"/>
    </row>
    <row r="33" spans="1:34" ht="13.5" customHeight="1">
      <c r="A33" s="1008" t="s">
        <v>168</v>
      </c>
      <c r="B33" s="1009"/>
      <c r="C33" s="90"/>
      <c r="D33" s="1014" t="s">
        <v>169</v>
      </c>
      <c r="E33" s="1014"/>
      <c r="F33" s="1014"/>
      <c r="G33" s="1014"/>
      <c r="H33" s="113"/>
      <c r="I33" s="814"/>
      <c r="J33" s="815"/>
      <c r="K33" s="815"/>
      <c r="L33" s="815"/>
      <c r="M33" s="815"/>
      <c r="N33" s="1018"/>
      <c r="O33" s="814"/>
      <c r="P33" s="815"/>
      <c r="Q33" s="815"/>
      <c r="R33" s="815"/>
      <c r="S33" s="815"/>
      <c r="T33" s="815"/>
      <c r="U33" s="815"/>
      <c r="V33" s="815"/>
      <c r="W33" s="815"/>
      <c r="X33" s="815"/>
      <c r="Y33" s="815"/>
      <c r="Z33" s="815"/>
      <c r="AA33" s="815"/>
      <c r="AB33" s="815"/>
      <c r="AC33" s="815"/>
      <c r="AD33" s="815"/>
      <c r="AE33" s="815"/>
      <c r="AF33" s="1018"/>
      <c r="AG33" s="92">
        <f t="shared" ref="AG33:AG39" si="1">SUM(I33:AF33)</f>
        <v>0</v>
      </c>
      <c r="AH33" s="2181"/>
    </row>
    <row r="34" spans="1:34" ht="13.5" customHeight="1">
      <c r="A34" s="1010"/>
      <c r="B34" s="1011"/>
      <c r="C34" s="122"/>
      <c r="D34" s="1003" t="s">
        <v>170</v>
      </c>
      <c r="E34" s="1003"/>
      <c r="F34" s="1003"/>
      <c r="G34" s="1003"/>
      <c r="H34" s="123"/>
      <c r="I34" s="874"/>
      <c r="J34" s="876"/>
      <c r="K34" s="936"/>
      <c r="L34" s="876"/>
      <c r="M34" s="936"/>
      <c r="N34" s="877"/>
      <c r="O34" s="874"/>
      <c r="P34" s="876"/>
      <c r="Q34" s="936"/>
      <c r="R34" s="876"/>
      <c r="S34" s="1016"/>
      <c r="T34" s="1016"/>
      <c r="U34" s="1016"/>
      <c r="V34" s="1016"/>
      <c r="W34" s="1016"/>
      <c r="X34" s="1016"/>
      <c r="Y34" s="1016"/>
      <c r="Z34" s="1016"/>
      <c r="AA34" s="1016"/>
      <c r="AB34" s="1016"/>
      <c r="AC34" s="1016"/>
      <c r="AD34" s="1016"/>
      <c r="AE34" s="1016"/>
      <c r="AF34" s="1017"/>
      <c r="AG34" s="124">
        <f t="shared" si="1"/>
        <v>0</v>
      </c>
      <c r="AH34" s="214"/>
    </row>
    <row r="35" spans="1:34" ht="13.5" customHeight="1">
      <c r="A35" s="1010"/>
      <c r="B35" s="1011"/>
      <c r="C35" s="122"/>
      <c r="D35" s="1003" t="s">
        <v>171</v>
      </c>
      <c r="E35" s="1003"/>
      <c r="F35" s="1003"/>
      <c r="G35" s="1003"/>
      <c r="H35" s="123"/>
      <c r="I35" s="874"/>
      <c r="J35" s="876"/>
      <c r="K35" s="936"/>
      <c r="L35" s="876"/>
      <c r="M35" s="936"/>
      <c r="N35" s="877"/>
      <c r="O35" s="874"/>
      <c r="P35" s="876"/>
      <c r="Q35" s="936"/>
      <c r="R35" s="876"/>
      <c r="S35" s="1016"/>
      <c r="T35" s="1016"/>
      <c r="U35" s="1016"/>
      <c r="V35" s="1016"/>
      <c r="W35" s="1016"/>
      <c r="X35" s="1016"/>
      <c r="Y35" s="1016"/>
      <c r="Z35" s="1016"/>
      <c r="AA35" s="1016"/>
      <c r="AB35" s="1016"/>
      <c r="AC35" s="1016"/>
      <c r="AD35" s="1016"/>
      <c r="AE35" s="1016"/>
      <c r="AF35" s="1017"/>
      <c r="AG35" s="124">
        <f t="shared" si="1"/>
        <v>0</v>
      </c>
      <c r="AH35" s="214"/>
    </row>
    <row r="36" spans="1:34" ht="13.5" customHeight="1">
      <c r="A36" s="1010"/>
      <c r="B36" s="1011"/>
      <c r="C36" s="94"/>
      <c r="D36" s="1003" t="s">
        <v>172</v>
      </c>
      <c r="E36" s="1003"/>
      <c r="F36" s="1003"/>
      <c r="G36" s="1003"/>
      <c r="H36" s="99"/>
      <c r="I36" s="797"/>
      <c r="J36" s="798"/>
      <c r="K36" s="798"/>
      <c r="L36" s="798"/>
      <c r="M36" s="798"/>
      <c r="N36" s="999"/>
      <c r="O36" s="797"/>
      <c r="P36" s="798"/>
      <c r="Q36" s="798"/>
      <c r="R36" s="798"/>
      <c r="S36" s="798"/>
      <c r="T36" s="798"/>
      <c r="U36" s="798"/>
      <c r="V36" s="798"/>
      <c r="W36" s="798"/>
      <c r="X36" s="798"/>
      <c r="Y36" s="798"/>
      <c r="Z36" s="798"/>
      <c r="AA36" s="798"/>
      <c r="AB36" s="798"/>
      <c r="AC36" s="798"/>
      <c r="AD36" s="798"/>
      <c r="AE36" s="798"/>
      <c r="AF36" s="999"/>
      <c r="AG36" s="96">
        <f t="shared" si="1"/>
        <v>0</v>
      </c>
      <c r="AH36" s="2182"/>
    </row>
    <row r="37" spans="1:34" ht="13.5" customHeight="1">
      <c r="A37" s="1010"/>
      <c r="B37" s="1011"/>
      <c r="C37" s="94"/>
      <c r="D37" s="1003" t="s">
        <v>173</v>
      </c>
      <c r="E37" s="1003"/>
      <c r="F37" s="1003"/>
      <c r="G37" s="1003"/>
      <c r="H37" s="99"/>
      <c r="I37" s="797"/>
      <c r="J37" s="798"/>
      <c r="K37" s="798"/>
      <c r="L37" s="798"/>
      <c r="M37" s="798"/>
      <c r="N37" s="999"/>
      <c r="O37" s="797"/>
      <c r="P37" s="798"/>
      <c r="Q37" s="798"/>
      <c r="R37" s="798"/>
      <c r="S37" s="798"/>
      <c r="T37" s="798"/>
      <c r="U37" s="798"/>
      <c r="V37" s="798"/>
      <c r="W37" s="798"/>
      <c r="X37" s="798"/>
      <c r="Y37" s="798"/>
      <c r="Z37" s="798"/>
      <c r="AA37" s="798"/>
      <c r="AB37" s="798"/>
      <c r="AC37" s="798"/>
      <c r="AD37" s="798"/>
      <c r="AE37" s="798"/>
      <c r="AF37" s="999"/>
      <c r="AG37" s="96">
        <f t="shared" si="1"/>
        <v>0</v>
      </c>
      <c r="AH37" s="2182"/>
    </row>
    <row r="38" spans="1:34" ht="13.5" customHeight="1">
      <c r="A38" s="1010"/>
      <c r="B38" s="1011"/>
      <c r="C38" s="94"/>
      <c r="D38" s="1003" t="s">
        <v>174</v>
      </c>
      <c r="E38" s="1003"/>
      <c r="F38" s="1003"/>
      <c r="G38" s="1003"/>
      <c r="H38" s="99"/>
      <c r="I38" s="797"/>
      <c r="J38" s="798"/>
      <c r="K38" s="798"/>
      <c r="L38" s="798"/>
      <c r="M38" s="798"/>
      <c r="N38" s="999"/>
      <c r="O38" s="797"/>
      <c r="P38" s="798"/>
      <c r="Q38" s="798"/>
      <c r="R38" s="798"/>
      <c r="S38" s="798"/>
      <c r="T38" s="798"/>
      <c r="U38" s="798"/>
      <c r="V38" s="798"/>
      <c r="W38" s="798"/>
      <c r="X38" s="798"/>
      <c r="Y38" s="798"/>
      <c r="Z38" s="798"/>
      <c r="AA38" s="798"/>
      <c r="AB38" s="798"/>
      <c r="AC38" s="798"/>
      <c r="AD38" s="798"/>
      <c r="AE38" s="798"/>
      <c r="AF38" s="999"/>
      <c r="AG38" s="96">
        <f t="shared" si="1"/>
        <v>0</v>
      </c>
      <c r="AH38" s="2182"/>
    </row>
    <row r="39" spans="1:34" ht="13.5" customHeight="1">
      <c r="A39" s="1012"/>
      <c r="B39" s="1013"/>
      <c r="C39" s="126"/>
      <c r="D39" s="1001" t="s">
        <v>175</v>
      </c>
      <c r="E39" s="1001"/>
      <c r="F39" s="1001"/>
      <c r="G39" s="1001"/>
      <c r="H39" s="105"/>
      <c r="I39" s="1002" t="str">
        <f>IF(AND(I33="",I34="",I35="",I36="",I37="",I38=""),"",SUM(I33:J38))</f>
        <v/>
      </c>
      <c r="J39" s="992"/>
      <c r="K39" s="992" t="str">
        <f>IF(AND(K33="",K34="",K35="",K36="",K37="",K38=""),"",SUM(K33:L38))</f>
        <v/>
      </c>
      <c r="L39" s="992"/>
      <c r="M39" s="992" t="str">
        <f>IF(AND(M33="",M34="",M35="",M36="",M37="",M38=""),"",SUM(M33:N38))</f>
        <v/>
      </c>
      <c r="N39" s="993"/>
      <c r="O39" s="1002" t="str">
        <f>IF(AND(O33="",O34="",O35="",O36="",O37="",O38=""),"",SUM(O33:P38))</f>
        <v/>
      </c>
      <c r="P39" s="992"/>
      <c r="Q39" s="992" t="str">
        <f>IF(AND(Q33="",Q34="",Q35="",Q36="",Q37="",Q38=""),"",SUM(Q33:R38))</f>
        <v/>
      </c>
      <c r="R39" s="992"/>
      <c r="S39" s="992" t="str">
        <f>IF(AND(S33="",S34="",S35="",S36="",S37="",S38=""),"",SUM(S33:T38))</f>
        <v/>
      </c>
      <c r="T39" s="992"/>
      <c r="U39" s="992" t="str">
        <f>IF(AND(U33="",U34="",U35="",U36="",U37="",U38=""),"",SUM(U33:V38))</f>
        <v/>
      </c>
      <c r="V39" s="992"/>
      <c r="W39" s="992" t="str">
        <f>IF(AND(W33="",W34="",W35="",W36="",W37="",W38=""),"",SUM(W33:X38))</f>
        <v/>
      </c>
      <c r="X39" s="992"/>
      <c r="Y39" s="992" t="str">
        <f>IF(AND(Y33="",Y34="",Y35="",Y36="",Y37="",Y38=""),"",SUM(Y33:Z38))</f>
        <v/>
      </c>
      <c r="Z39" s="992"/>
      <c r="AA39" s="992" t="str">
        <f>IF(AND(AA33="",AA34="",AA35="",AA36="",AA37="",AA38=""),"",SUM(AA33:AB38))</f>
        <v/>
      </c>
      <c r="AB39" s="992"/>
      <c r="AC39" s="992" t="str">
        <f>IF(AND(AC33="",AC34="",AC35="",AC36="",AC37="",AC38=""),"",SUM(AC33:AD38))</f>
        <v/>
      </c>
      <c r="AD39" s="992"/>
      <c r="AE39" s="992" t="str">
        <f>IF(AND(AE33="",AE34="",AE35="",AE36="",AE37="",AE38=""),"",SUM(AE33:AF38))</f>
        <v/>
      </c>
      <c r="AF39" s="993"/>
      <c r="AG39" s="116">
        <f t="shared" si="1"/>
        <v>0</v>
      </c>
      <c r="AH39" s="2183"/>
    </row>
    <row r="40" spans="1:34" ht="13.5" customHeight="1">
      <c r="A40" s="108"/>
      <c r="B40" s="994" t="s">
        <v>176</v>
      </c>
      <c r="C40" s="994"/>
      <c r="D40" s="994"/>
      <c r="E40" s="994"/>
      <c r="F40" s="994"/>
      <c r="G40" s="994"/>
      <c r="H40" s="109"/>
      <c r="I40" s="995" t="str">
        <f>IF(AND(I17="",I18="",I19="",I20="",I21="",I24="",I25="",I26="",I27="",I28="",I29="",I30="",I33="",I36="",I37="",I38=""),"",SUM(I17:J21)-SUM(I24:J30)-SUM(I33:J38))</f>
        <v/>
      </c>
      <c r="J40" s="996"/>
      <c r="K40" s="996" t="str">
        <f>IF(AND(K17="",K18="",K19="",K20="",K21="",K24="",K25="",K26="",K27="",K28="",K29="",K30="",K33="",K36="",K37="",K38=""),"",SUM(K17:L21)-SUM(K24:L30)-SUM(K33:L38))</f>
        <v/>
      </c>
      <c r="L40" s="996"/>
      <c r="M40" s="996" t="str">
        <f>IF(AND(M17="",M18="",M19="",M20="",M21="",M24="",M25="",M26="",M27="",M28="",M29="",M30="",M33="",M36="",M37="",M38=""),"",SUM(M17:N21)-SUM(M24:N30)-SUM(M33:N38))</f>
        <v/>
      </c>
      <c r="N40" s="997"/>
      <c r="O40" s="1015" t="str">
        <f>IF(AND(O17="",O18="",O19="",O20="",O21="",O24="",O25="",O26="",O27="",O28="",O29="",O30="",O33="",O36="",O37="",O38=""),"",SUM(O17:P21)-SUM(O24:P30)-SUM(O33:P38))</f>
        <v/>
      </c>
      <c r="P40" s="1005"/>
      <c r="Q40" s="1005" t="str">
        <f>IF(AND(Q17="",Q18="",Q19="",Q20="",Q21="",Q24="",Q25="",Q26="",Q27="",Q28="",Q29="",Q30="",Q33="",Q36="",Q37="",Q38=""),"",SUM(Q17:R21)-SUM(Q24:R30)-SUM(Q33:R38))</f>
        <v/>
      </c>
      <c r="R40" s="1005"/>
      <c r="S40" s="1005" t="str">
        <f>IF(AND(S17="",S18="",S19="",S20="",S21="",S24="",S25="",S26="",S27="",S28="",S29="",S30="",S33="",S36="",S37="",S38=""),"",SUM(S17:T21)-SUM(S24:T30)-SUM(S33:T38))</f>
        <v/>
      </c>
      <c r="T40" s="1005"/>
      <c r="U40" s="1005" t="str">
        <f>IF(AND(U17="",U18="",U19="",U20="",U21="",U24="",U25="",U26="",U27="",U28="",U29="",U30="",U33="",U36="",U37="",U38=""),"",SUM(U17:V21)-SUM(U24:V30)-SUM(U33:V38))</f>
        <v/>
      </c>
      <c r="V40" s="1005"/>
      <c r="W40" s="1005" t="str">
        <f>IF(AND(W17="",W18="",W19="",W20="",W21="",W24="",W25="",W26="",W27="",W28="",W29="",W30="",W33="",W36="",W37="",W38=""),"",SUM(W17:X21)-SUM(W24:X30)-SUM(W33:X38))</f>
        <v/>
      </c>
      <c r="X40" s="1005"/>
      <c r="Y40" s="1005" t="str">
        <f>IF(AND(Y17="",Y18="",Y19="",Y20="",Y21="",Y24="",Y25="",Y26="",Y27="",Y28="",Y29="",Y30="",Y33="",Y36="",Y37="",Y38=""),"",SUM(Y17:Z21)-SUM(Y24:Z30)-SUM(Y33:Z38))</f>
        <v/>
      </c>
      <c r="Z40" s="1005"/>
      <c r="AA40" s="1005" t="str">
        <f>IF(AND(AA17="",AA18="",AA19="",AA20="",AA21="",AA24="",AA25="",AA26="",AA27="",AA28="",AA29="",AA30="",AA33="",AA36="",AA37="",AA38=""),"",SUM(AA17:AB21)-SUM(AA24:AB30)-SUM(AA33:AB38))</f>
        <v/>
      </c>
      <c r="AB40" s="1005"/>
      <c r="AC40" s="1005" t="str">
        <f>IF(AND(AC17="",AC18="",AC19="",AC20="",AC21="",AC24="",AC25="",AC26="",AC27="",AC28="",AC29="",AC30="",AC33="",AC36="",AC37="",AC38=""),"",SUM(AC17:AD21)-SUM(AC24:AD30)-SUM(AC33:AD38))</f>
        <v/>
      </c>
      <c r="AD40" s="1005"/>
      <c r="AE40" s="1006" t="str">
        <f>IF(AND(AE17="",AE18="",AE19="",AE20="",AE21="",AE24="",AE25="",AE26="",AE27="",AE28="",AE29="",AE30="",AE33="",AE36="",AE37="",AE38=""),"",SUM(AE17:AF21)-SUM(AE24:AF30)-SUM(AE33:AF38))</f>
        <v/>
      </c>
      <c r="AF40" s="1007"/>
      <c r="AG40" s="110">
        <f>IF(AND(AG17="",AG18="",AG19="",AG20="",AG21="",AG24="",AG25="",AG26="",AG27="",AG28="",AG29="",AG30="",AG33="",AG36="",AG37="",AG38=""),"",SUM(AG17:AH21)-SUM(AG24:AH30)-SUM(AG33:AH38))</f>
        <v>0</v>
      </c>
      <c r="AH40" s="2184"/>
    </row>
    <row r="41" spans="1:34" ht="13.5" customHeight="1">
      <c r="A41" s="1008" t="s">
        <v>177</v>
      </c>
      <c r="B41" s="1009"/>
      <c r="C41" s="90"/>
      <c r="D41" s="1014" t="s">
        <v>178</v>
      </c>
      <c r="E41" s="1014"/>
      <c r="F41" s="1014"/>
      <c r="G41" s="1014"/>
      <c r="H41" s="113"/>
      <c r="I41" s="952"/>
      <c r="J41" s="963"/>
      <c r="K41" s="964"/>
      <c r="L41" s="963"/>
      <c r="M41" s="964"/>
      <c r="N41" s="953"/>
      <c r="O41" s="952"/>
      <c r="P41" s="963"/>
      <c r="Q41" s="964"/>
      <c r="R41" s="963"/>
      <c r="S41" s="964"/>
      <c r="T41" s="963"/>
      <c r="U41" s="964"/>
      <c r="V41" s="963"/>
      <c r="W41" s="964"/>
      <c r="X41" s="963"/>
      <c r="Y41" s="964"/>
      <c r="Z41" s="963"/>
      <c r="AA41" s="964"/>
      <c r="AB41" s="963"/>
      <c r="AC41" s="964"/>
      <c r="AD41" s="963"/>
      <c r="AE41" s="964"/>
      <c r="AF41" s="953"/>
      <c r="AG41" s="92">
        <f t="shared" ref="AG41:AG46" si="2">SUM(I41:AF41)</f>
        <v>0</v>
      </c>
      <c r="AH41" s="2181"/>
    </row>
    <row r="42" spans="1:34" ht="13.5" customHeight="1">
      <c r="A42" s="1010"/>
      <c r="B42" s="1011"/>
      <c r="C42" s="101"/>
      <c r="D42" s="1004" t="s">
        <v>179</v>
      </c>
      <c r="E42" s="1003"/>
      <c r="F42" s="1003"/>
      <c r="G42" s="1003"/>
      <c r="H42" s="99"/>
      <c r="I42" s="797"/>
      <c r="J42" s="798"/>
      <c r="K42" s="798"/>
      <c r="L42" s="798"/>
      <c r="M42" s="798"/>
      <c r="N42" s="999"/>
      <c r="O42" s="797"/>
      <c r="P42" s="798"/>
      <c r="Q42" s="798"/>
      <c r="R42" s="798"/>
      <c r="S42" s="798"/>
      <c r="T42" s="798"/>
      <c r="U42" s="798"/>
      <c r="V42" s="798"/>
      <c r="W42" s="798"/>
      <c r="X42" s="798"/>
      <c r="Y42" s="798"/>
      <c r="Z42" s="798"/>
      <c r="AA42" s="798"/>
      <c r="AB42" s="798"/>
      <c r="AC42" s="798"/>
      <c r="AD42" s="798"/>
      <c r="AE42" s="798"/>
      <c r="AF42" s="999"/>
      <c r="AG42" s="96">
        <f t="shared" si="2"/>
        <v>0</v>
      </c>
      <c r="AH42" s="2182"/>
    </row>
    <row r="43" spans="1:34" ht="13.5" customHeight="1">
      <c r="A43" s="1010"/>
      <c r="B43" s="1011"/>
      <c r="C43" s="127"/>
      <c r="D43" s="128"/>
      <c r="E43" s="1003" t="s">
        <v>180</v>
      </c>
      <c r="F43" s="1003"/>
      <c r="G43" s="1003"/>
      <c r="H43" s="99"/>
      <c r="I43" s="797"/>
      <c r="J43" s="798"/>
      <c r="K43" s="798"/>
      <c r="L43" s="798"/>
      <c r="M43" s="798"/>
      <c r="N43" s="999"/>
      <c r="O43" s="797"/>
      <c r="P43" s="798"/>
      <c r="Q43" s="798"/>
      <c r="R43" s="798"/>
      <c r="S43" s="798"/>
      <c r="T43" s="798"/>
      <c r="U43" s="798"/>
      <c r="V43" s="798"/>
      <c r="W43" s="798"/>
      <c r="X43" s="798"/>
      <c r="Y43" s="798"/>
      <c r="Z43" s="798"/>
      <c r="AA43" s="798"/>
      <c r="AB43" s="798"/>
      <c r="AC43" s="798"/>
      <c r="AD43" s="798"/>
      <c r="AE43" s="798"/>
      <c r="AF43" s="999"/>
      <c r="AG43" s="96">
        <f t="shared" si="2"/>
        <v>0</v>
      </c>
      <c r="AH43" s="2182"/>
    </row>
    <row r="44" spans="1:34" ht="13.5" customHeight="1">
      <c r="A44" s="1010"/>
      <c r="B44" s="1011"/>
      <c r="C44" s="127"/>
      <c r="D44" s="129"/>
      <c r="E44" s="1003" t="s">
        <v>181</v>
      </c>
      <c r="F44" s="1003"/>
      <c r="G44" s="1003"/>
      <c r="H44" s="99"/>
      <c r="I44" s="797"/>
      <c r="J44" s="798"/>
      <c r="K44" s="798"/>
      <c r="L44" s="798"/>
      <c r="M44" s="798"/>
      <c r="N44" s="999"/>
      <c r="O44" s="797"/>
      <c r="P44" s="798"/>
      <c r="Q44" s="798"/>
      <c r="R44" s="798"/>
      <c r="S44" s="798"/>
      <c r="T44" s="798"/>
      <c r="U44" s="798"/>
      <c r="V44" s="798"/>
      <c r="W44" s="798"/>
      <c r="X44" s="798"/>
      <c r="Y44" s="798"/>
      <c r="Z44" s="798"/>
      <c r="AA44" s="798"/>
      <c r="AB44" s="798"/>
      <c r="AC44" s="798"/>
      <c r="AD44" s="798"/>
      <c r="AE44" s="798"/>
      <c r="AF44" s="999"/>
      <c r="AG44" s="96">
        <f t="shared" si="2"/>
        <v>0</v>
      </c>
      <c r="AH44" s="2182"/>
    </row>
    <row r="45" spans="1:34" ht="13.5" customHeight="1">
      <c r="A45" s="1010"/>
      <c r="B45" s="1011"/>
      <c r="C45" s="122"/>
      <c r="D45" s="130"/>
      <c r="E45" s="1003" t="s">
        <v>182</v>
      </c>
      <c r="F45" s="1003"/>
      <c r="G45" s="1003"/>
      <c r="H45" s="99"/>
      <c r="I45" s="797"/>
      <c r="J45" s="798"/>
      <c r="K45" s="798"/>
      <c r="L45" s="798"/>
      <c r="M45" s="798"/>
      <c r="N45" s="999"/>
      <c r="O45" s="797"/>
      <c r="P45" s="798"/>
      <c r="Q45" s="798"/>
      <c r="R45" s="798"/>
      <c r="S45" s="798"/>
      <c r="T45" s="798"/>
      <c r="U45" s="798"/>
      <c r="V45" s="798"/>
      <c r="W45" s="798"/>
      <c r="X45" s="798"/>
      <c r="Y45" s="798"/>
      <c r="Z45" s="798"/>
      <c r="AA45" s="798"/>
      <c r="AB45" s="798"/>
      <c r="AC45" s="798"/>
      <c r="AD45" s="798"/>
      <c r="AE45" s="798"/>
      <c r="AF45" s="999"/>
      <c r="AG45" s="96">
        <f t="shared" si="2"/>
        <v>0</v>
      </c>
      <c r="AH45" s="2182"/>
    </row>
    <row r="46" spans="1:34" ht="13.5" customHeight="1">
      <c r="A46" s="1012"/>
      <c r="B46" s="1013"/>
      <c r="C46" s="131"/>
      <c r="D46" s="1000" t="s">
        <v>183</v>
      </c>
      <c r="E46" s="1001"/>
      <c r="F46" s="1001"/>
      <c r="G46" s="1001"/>
      <c r="H46" s="105"/>
      <c r="I46" s="1002" t="str">
        <f>IF(AND(I41="",I42=""),"",SUM(I41:J42))</f>
        <v/>
      </c>
      <c r="J46" s="992"/>
      <c r="K46" s="992" t="str">
        <f>IF(AND(K41="",K42=""),"",SUM(K41:L42))</f>
        <v/>
      </c>
      <c r="L46" s="992"/>
      <c r="M46" s="992" t="str">
        <f>IF(AND(M41="",M42=""),"",SUM(M41:N42))</f>
        <v/>
      </c>
      <c r="N46" s="993"/>
      <c r="O46" s="1002" t="str">
        <f>IF(AND(O41="",O42=""),"",SUM(O41:P42))</f>
        <v/>
      </c>
      <c r="P46" s="992"/>
      <c r="Q46" s="992" t="str">
        <f>IF(AND(Q41="",Q42=""),"",SUM(Q41:R42))</f>
        <v/>
      </c>
      <c r="R46" s="992"/>
      <c r="S46" s="992" t="str">
        <f>IF(AND(S41="",S42=""),"",SUM(S41:T42))</f>
        <v/>
      </c>
      <c r="T46" s="992"/>
      <c r="U46" s="992" t="str">
        <f>IF(AND(U41="",U42=""),"",SUM(U41:V42))</f>
        <v/>
      </c>
      <c r="V46" s="992"/>
      <c r="W46" s="992" t="str">
        <f>IF(AND(W41="",W42=""),"",SUM(W41:X42))</f>
        <v/>
      </c>
      <c r="X46" s="992"/>
      <c r="Y46" s="992" t="str">
        <f>IF(AND(Y41="",Y42=""),"",SUM(Y41:Z42))</f>
        <v/>
      </c>
      <c r="Z46" s="992"/>
      <c r="AA46" s="992" t="str">
        <f>IF(AND(AA41="",AA42=""),"",SUM(AA41:AB42))</f>
        <v/>
      </c>
      <c r="AB46" s="992"/>
      <c r="AC46" s="992" t="str">
        <f>IF(AND(AC41="",AC42=""),"",SUM(AC41:AD42))</f>
        <v/>
      </c>
      <c r="AD46" s="992"/>
      <c r="AE46" s="992" t="str">
        <f>IF(AND(AE41="",AE42=""),"",SUM(AE41:AF42))</f>
        <v/>
      </c>
      <c r="AF46" s="993"/>
      <c r="AG46" s="116">
        <f t="shared" si="2"/>
        <v>0</v>
      </c>
      <c r="AH46" s="2183"/>
    </row>
    <row r="47" spans="1:34" ht="13.5" customHeight="1">
      <c r="A47" s="108"/>
      <c r="B47" s="994" t="s">
        <v>184</v>
      </c>
      <c r="C47" s="994"/>
      <c r="D47" s="994"/>
      <c r="E47" s="994"/>
      <c r="F47" s="994"/>
      <c r="G47" s="994"/>
      <c r="H47" s="109"/>
      <c r="I47" s="995" t="str">
        <f>IF(AND(I17="",I18="",I19="",I20="",I21="",I24="",I25="",I26="",I27="",I28="",I29="",I30="",I33="",I36="",I37="",I38="",I41="",I42=""),"",SUM(I17:J21)-SUM(I24:J30)-SUM(I33:J38)+SUM(I41:J42))</f>
        <v/>
      </c>
      <c r="J47" s="996"/>
      <c r="K47" s="996" t="str">
        <f>IF(AND(K17="",K18="",K19="",K20="",K21="",K24="",K25="",K26="",K27="",K28="",K29="",K30="",K33="",K36="",K37="",K38="",K41="",K42=""),"",SUM(K17:L21)-SUM(K24:L30)-SUM(K33:L38)+SUM(K41:L42))</f>
        <v/>
      </c>
      <c r="L47" s="996"/>
      <c r="M47" s="996" t="str">
        <f>IF(AND(M17="",M18="",M19="",M20="",M21="",M24="",M25="",M26="",M27="",M28="",M29="",M30="",M33="",M36="",M37="",M38="",M41="",M42=""),"",SUM(M17:N21)-SUM(M24:N30)-SUM(M33:N38)+SUM(M41:N42))</f>
        <v/>
      </c>
      <c r="N47" s="997"/>
      <c r="O47" s="998" t="str">
        <f>IF(AND(O17="",O18="",O19="",O20="",O21="",O24="",O25="",O26="",O27="",O28="",O29="",O30="",O33="",O36="",O37="",O38="",O41="",O42=""),"",SUM(O17:P21)-SUM(O24:P30)-SUM(O33:P38)+SUM(O41:P42))</f>
        <v/>
      </c>
      <c r="P47" s="990"/>
      <c r="Q47" s="990" t="str">
        <f>IF(AND(Q17="",Q18="",Q19="",Q20="",Q21="",Q24="",Q25="",Q26="",Q27="",Q28="",Q29="",Q30="",Q33="",Q36="",Q37="",Q38="",Q41="",Q42=""),"",SUM(Q17:R21)-SUM(Q24:R30)-SUM(Q33:R38)+SUM(Q41:R42))</f>
        <v/>
      </c>
      <c r="R47" s="990"/>
      <c r="S47" s="990" t="str">
        <f>IF(AND(S17="",S18="",S19="",S20="",S21="",S24="",S25="",S26="",S27="",S28="",S29="",S30="",S33="",S36="",S37="",S38="",S41="",S42=""),"",SUM(S17:T21)-SUM(S24:T30)-SUM(S33:T38)+SUM(S41:T42))</f>
        <v/>
      </c>
      <c r="T47" s="990"/>
      <c r="U47" s="990" t="str">
        <f>IF(AND(U17="",U18="",U19="",U20="",U21="",U24="",U25="",U26="",U27="",U28="",U29="",U30="",U33="",U36="",U37="",U38="",U41="",U42=""),"",SUM(U17:V21)-SUM(U24:V30)-SUM(U33:V38)+SUM(U41:V42))</f>
        <v/>
      </c>
      <c r="V47" s="990"/>
      <c r="W47" s="990" t="str">
        <f>IF(AND(W17="",W18="",W19="",W20="",W21="",W24="",W25="",W26="",W27="",W28="",W29="",W30="",W33="",W36="",W37="",W38="",W41="",W42=""),"",SUM(W17:X21)-SUM(W24:X30)-SUM(W33:X38)+SUM(W41:X42))</f>
        <v/>
      </c>
      <c r="X47" s="990"/>
      <c r="Y47" s="990" t="str">
        <f>IF(AND(Y17="",Y18="",Y19="",Y20="",Y21="",Y24="",Y25="",Y26="",Y27="",Y28="",Y29="",Y30="",Y33="",Y36="",Y37="",Y38="",Y41="",Y42=""),"",SUM(Y17:Z21)-SUM(Y24:Z30)-SUM(Y33:Z38)+SUM(Y41:Z42))</f>
        <v/>
      </c>
      <c r="Z47" s="990"/>
      <c r="AA47" s="990" t="str">
        <f>IF(AND(AA17="",AA18="",AA19="",AA20="",AA21="",AA24="",AA25="",AA26="",AA27="",AA28="",AA29="",AA30="",AA33="",AA36="",AA37="",AA38="",AA41="",AA42=""),"",SUM(AA17:AB21)-SUM(AA24:AB30)-SUM(AA33:AB38)+SUM(AA41:AB42))</f>
        <v/>
      </c>
      <c r="AB47" s="990"/>
      <c r="AC47" s="990" t="str">
        <f>IF(AND(AC17="",AC18="",AC19="",AC20="",AC21="",AC24="",AC25="",AC26="",AC27="",AC28="",AC29="",AC30="",AC33="",AC36="",AC37="",AC38="",AC41="",AC42=""),"",SUM(AC17:AD21)-SUM(AC24:AD30)-SUM(AC33:AD38)+SUM(AC41:AD42))</f>
        <v/>
      </c>
      <c r="AD47" s="990"/>
      <c r="AE47" s="990" t="str">
        <f>IF(AND(AE17="",AE18="",AE19="",AE20="",AE21="",AE24="",AE25="",AE26="",AE27="",AE28="",AE29="",AE30="",AE33="",AE36="",AE37="",AE38="",AE41="",AE42=""),"",SUM(AE17:AF21)-SUM(AE24:AF30)-SUM(AE33:AF38)+SUM(AE41:AF42))</f>
        <v/>
      </c>
      <c r="AF47" s="991"/>
      <c r="AG47" s="110" t="str">
        <f>AE47</f>
        <v/>
      </c>
      <c r="AH47" s="2184"/>
    </row>
    <row r="48" spans="1:34" ht="15" customHeight="1">
      <c r="AH48" s="132" t="s">
        <v>40</v>
      </c>
    </row>
    <row r="49" spans="7:33" ht="15" customHeight="1">
      <c r="AG49" s="133"/>
    </row>
    <row r="63" spans="7:33" ht="15" hidden="1" customHeight="1">
      <c r="G63" s="134" t="s">
        <v>42</v>
      </c>
    </row>
    <row r="64" spans="7:33" ht="15" hidden="1" customHeight="1">
      <c r="G64" s="134" t="s">
        <v>44</v>
      </c>
    </row>
    <row r="65" spans="7:33" ht="15" hidden="1" customHeight="1">
      <c r="G65" s="134" t="s">
        <v>45</v>
      </c>
    </row>
    <row r="66" spans="7:33" ht="15" hidden="1" customHeight="1">
      <c r="G66" s="134" t="s">
        <v>46</v>
      </c>
    </row>
    <row r="67" spans="7:33" ht="15" hidden="1" customHeight="1">
      <c r="G67" s="134" t="s">
        <v>47</v>
      </c>
    </row>
    <row r="68" spans="7:33" ht="15" hidden="1" customHeight="1">
      <c r="G68" s="134" t="s">
        <v>48</v>
      </c>
    </row>
    <row r="69" spans="7:33" ht="15" hidden="1" customHeight="1">
      <c r="G69" s="134" t="s">
        <v>49</v>
      </c>
    </row>
    <row r="70" spans="7:33" ht="15" hidden="1" customHeight="1">
      <c r="G70" s="134" t="s">
        <v>50</v>
      </c>
    </row>
    <row r="71" spans="7:33" ht="15" hidden="1" customHeight="1">
      <c r="G71" s="134" t="s">
        <v>51</v>
      </c>
    </row>
    <row r="72" spans="7:33" ht="15" hidden="1" customHeight="1">
      <c r="G72" s="134" t="s">
        <v>52</v>
      </c>
    </row>
    <row r="73" spans="7:33" ht="15" hidden="1" customHeight="1">
      <c r="G73" s="134" t="s">
        <v>53</v>
      </c>
    </row>
    <row r="74" spans="7:33" ht="15" hidden="1" customHeight="1">
      <c r="G74" s="134" t="s">
        <v>54</v>
      </c>
    </row>
    <row r="75" spans="7:33" ht="15" hidden="1" customHeight="1">
      <c r="G75" s="134" t="s">
        <v>55</v>
      </c>
    </row>
    <row r="76" spans="7:33" ht="15" hidden="1" customHeight="1">
      <c r="G76" s="134" t="s">
        <v>56</v>
      </c>
      <c r="AG76" s="135" t="s">
        <v>132</v>
      </c>
    </row>
    <row r="77" spans="7:33" ht="15" hidden="1" customHeight="1">
      <c r="G77" s="134" t="s">
        <v>57</v>
      </c>
      <c r="AG77" s="135" t="s">
        <v>185</v>
      </c>
    </row>
    <row r="78" spans="7:33" ht="15" hidden="1" customHeight="1">
      <c r="G78" s="134" t="s">
        <v>58</v>
      </c>
    </row>
    <row r="79" spans="7:33" ht="15" hidden="1" customHeight="1">
      <c r="G79" s="134" t="s">
        <v>59</v>
      </c>
    </row>
    <row r="80" spans="7:33" ht="15" hidden="1" customHeight="1">
      <c r="G80" s="134" t="s">
        <v>60</v>
      </c>
    </row>
    <row r="81" spans="7:7" ht="15" hidden="1" customHeight="1">
      <c r="G81" s="134" t="s">
        <v>61</v>
      </c>
    </row>
    <row r="82" spans="7:7" ht="15" hidden="1" customHeight="1">
      <c r="G82" s="134" t="s">
        <v>62</v>
      </c>
    </row>
    <row r="83" spans="7:7" ht="15" hidden="1" customHeight="1">
      <c r="G83" s="134" t="s">
        <v>63</v>
      </c>
    </row>
    <row r="84" spans="7:7" ht="15" hidden="1" customHeight="1">
      <c r="G84" s="134" t="s">
        <v>64</v>
      </c>
    </row>
    <row r="85" spans="7:7" ht="15" hidden="1" customHeight="1">
      <c r="G85" s="134" t="s">
        <v>65</v>
      </c>
    </row>
    <row r="86" spans="7:7" ht="15" hidden="1" customHeight="1">
      <c r="G86" s="134" t="s">
        <v>66</v>
      </c>
    </row>
    <row r="87" spans="7:7" ht="15" hidden="1" customHeight="1">
      <c r="G87" s="134" t="s">
        <v>67</v>
      </c>
    </row>
    <row r="88" spans="7:7" ht="15" hidden="1" customHeight="1">
      <c r="G88" s="134" t="s">
        <v>68</v>
      </c>
    </row>
    <row r="89" spans="7:7" ht="15" hidden="1" customHeight="1">
      <c r="G89" s="134" t="s">
        <v>69</v>
      </c>
    </row>
    <row r="90" spans="7:7" ht="15" hidden="1" customHeight="1">
      <c r="G90" s="134" t="s">
        <v>70</v>
      </c>
    </row>
    <row r="91" spans="7:7" ht="15" hidden="1" customHeight="1">
      <c r="G91" s="134" t="s">
        <v>71</v>
      </c>
    </row>
    <row r="92" spans="7:7" ht="15" hidden="1" customHeight="1">
      <c r="G92" s="134" t="s">
        <v>72</v>
      </c>
    </row>
    <row r="93" spans="7:7" ht="15" hidden="1" customHeight="1">
      <c r="G93" s="134" t="s">
        <v>73</v>
      </c>
    </row>
    <row r="94" spans="7:7" ht="15" hidden="1" customHeight="1">
      <c r="G94" s="134" t="s">
        <v>74</v>
      </c>
    </row>
    <row r="95" spans="7:7" ht="15" hidden="1" customHeight="1">
      <c r="G95" s="134" t="s">
        <v>75</v>
      </c>
    </row>
    <row r="96" spans="7:7" ht="15" hidden="1" customHeight="1">
      <c r="G96" s="134" t="s">
        <v>76</v>
      </c>
    </row>
    <row r="97" spans="7:7" ht="15" hidden="1" customHeight="1">
      <c r="G97" s="134" t="s">
        <v>77</v>
      </c>
    </row>
    <row r="98" spans="7:7" ht="15" hidden="1" customHeight="1">
      <c r="G98" s="134" t="s">
        <v>78</v>
      </c>
    </row>
    <row r="99" spans="7:7" ht="15" hidden="1" customHeight="1">
      <c r="G99" s="134" t="s">
        <v>79</v>
      </c>
    </row>
    <row r="100" spans="7:7" ht="15" hidden="1" customHeight="1">
      <c r="G100" s="134" t="s">
        <v>80</v>
      </c>
    </row>
    <row r="101" spans="7:7" ht="15" hidden="1" customHeight="1">
      <c r="G101" s="134" t="s">
        <v>81</v>
      </c>
    </row>
    <row r="102" spans="7:7" ht="15" hidden="1" customHeight="1">
      <c r="G102" s="134" t="s">
        <v>82</v>
      </c>
    </row>
    <row r="103" spans="7:7" ht="15" hidden="1" customHeight="1">
      <c r="G103" s="134" t="s">
        <v>83</v>
      </c>
    </row>
    <row r="104" spans="7:7" ht="15" hidden="1" customHeight="1">
      <c r="G104" s="134" t="s">
        <v>84</v>
      </c>
    </row>
  </sheetData>
  <sheetProtection sheet="1" formatCells="0" selectLockedCells="1"/>
  <mergeCells count="531">
    <mergeCell ref="O2:R2"/>
    <mergeCell ref="T2:Y2"/>
    <mergeCell ref="AF2:AG2"/>
    <mergeCell ref="A3:E3"/>
    <mergeCell ref="G3:I3"/>
    <mergeCell ref="B6:G6"/>
    <mergeCell ref="I6:N6"/>
    <mergeCell ref="O6:AF6"/>
    <mergeCell ref="AG6:AH6"/>
    <mergeCell ref="B7:G7"/>
    <mergeCell ref="A8:B16"/>
    <mergeCell ref="D8:G8"/>
    <mergeCell ref="I8:J8"/>
    <mergeCell ref="K8:L8"/>
    <mergeCell ref="M8:N8"/>
    <mergeCell ref="D10:G10"/>
    <mergeCell ref="I10:J10"/>
    <mergeCell ref="K10:L10"/>
    <mergeCell ref="M10:N10"/>
    <mergeCell ref="D9:G9"/>
    <mergeCell ref="I9:J9"/>
    <mergeCell ref="K9:L9"/>
    <mergeCell ref="M9:N9"/>
    <mergeCell ref="C11:E15"/>
    <mergeCell ref="I11:J11"/>
    <mergeCell ref="K11:L11"/>
    <mergeCell ref="M11:N11"/>
    <mergeCell ref="O9:P9"/>
    <mergeCell ref="Q9:R9"/>
    <mergeCell ref="S9:T9"/>
    <mergeCell ref="O8:P8"/>
    <mergeCell ref="Q8:R8"/>
    <mergeCell ref="S8:T8"/>
    <mergeCell ref="U9:V9"/>
    <mergeCell ref="W9:X9"/>
    <mergeCell ref="Y9:Z9"/>
    <mergeCell ref="AA9:AB9"/>
    <mergeCell ref="AC9:AD9"/>
    <mergeCell ref="AE9:AF9"/>
    <mergeCell ref="AA8:AB8"/>
    <mergeCell ref="AC8:AD8"/>
    <mergeCell ref="AE8:AF8"/>
    <mergeCell ref="U8:V8"/>
    <mergeCell ref="W8:X8"/>
    <mergeCell ref="Y8:Z8"/>
    <mergeCell ref="O11:P11"/>
    <mergeCell ref="Q11:R11"/>
    <mergeCell ref="S11:T11"/>
    <mergeCell ref="O10:P10"/>
    <mergeCell ref="Q10:R10"/>
    <mergeCell ref="S10:T10"/>
    <mergeCell ref="U11:V11"/>
    <mergeCell ref="W11:X11"/>
    <mergeCell ref="Y11:Z11"/>
    <mergeCell ref="AA11:AB11"/>
    <mergeCell ref="AC11:AD11"/>
    <mergeCell ref="AE11:AF11"/>
    <mergeCell ref="AA10:AB10"/>
    <mergeCell ref="AC10:AD10"/>
    <mergeCell ref="AE10:AF10"/>
    <mergeCell ref="U10:V10"/>
    <mergeCell ref="W10:X10"/>
    <mergeCell ref="Y10:Z10"/>
    <mergeCell ref="U12:V12"/>
    <mergeCell ref="W12:X12"/>
    <mergeCell ref="Y12:Z12"/>
    <mergeCell ref="AA12:AB12"/>
    <mergeCell ref="AC12:AD12"/>
    <mergeCell ref="AE12:AF12"/>
    <mergeCell ref="I12:J12"/>
    <mergeCell ref="K12:L12"/>
    <mergeCell ref="M12:N12"/>
    <mergeCell ref="O12:P12"/>
    <mergeCell ref="Q12:R12"/>
    <mergeCell ref="S12:T12"/>
    <mergeCell ref="U13:V13"/>
    <mergeCell ref="W13:X13"/>
    <mergeCell ref="Y13:Z13"/>
    <mergeCell ref="AA13:AB13"/>
    <mergeCell ref="AC13:AD13"/>
    <mergeCell ref="AE13:AF13"/>
    <mergeCell ref="I13:J13"/>
    <mergeCell ref="K13:L13"/>
    <mergeCell ref="M13:N13"/>
    <mergeCell ref="O13:P13"/>
    <mergeCell ref="Q13:R13"/>
    <mergeCell ref="S13:T13"/>
    <mergeCell ref="U14:V14"/>
    <mergeCell ref="W14:X14"/>
    <mergeCell ref="Y14:Z14"/>
    <mergeCell ref="AA14:AB14"/>
    <mergeCell ref="AC14:AD14"/>
    <mergeCell ref="AE14:AF14"/>
    <mergeCell ref="I14:J14"/>
    <mergeCell ref="K14:L14"/>
    <mergeCell ref="M14:N14"/>
    <mergeCell ref="O14:P14"/>
    <mergeCell ref="Q14:R14"/>
    <mergeCell ref="S14:T14"/>
    <mergeCell ref="U15:V15"/>
    <mergeCell ref="W15:X15"/>
    <mergeCell ref="Y15:Z15"/>
    <mergeCell ref="AA15:AB15"/>
    <mergeCell ref="AC15:AD15"/>
    <mergeCell ref="AE15:AF15"/>
    <mergeCell ref="I15:J15"/>
    <mergeCell ref="K15:L15"/>
    <mergeCell ref="M15:N15"/>
    <mergeCell ref="O15:P15"/>
    <mergeCell ref="Q15:R15"/>
    <mergeCell ref="S15:T15"/>
    <mergeCell ref="AE16:AF16"/>
    <mergeCell ref="B17:G17"/>
    <mergeCell ref="I17:J17"/>
    <mergeCell ref="K17:L17"/>
    <mergeCell ref="M17:N17"/>
    <mergeCell ref="O17:P17"/>
    <mergeCell ref="Q17:R17"/>
    <mergeCell ref="S17:T17"/>
    <mergeCell ref="U17:V17"/>
    <mergeCell ref="W17:X17"/>
    <mergeCell ref="S16:T16"/>
    <mergeCell ref="U16:V16"/>
    <mergeCell ref="W16:X16"/>
    <mergeCell ref="Y16:Z16"/>
    <mergeCell ref="AA16:AB16"/>
    <mergeCell ref="AC16:AD16"/>
    <mergeCell ref="D16:G16"/>
    <mergeCell ref="I16:J16"/>
    <mergeCell ref="K16:L16"/>
    <mergeCell ref="M16:N16"/>
    <mergeCell ref="O16:P16"/>
    <mergeCell ref="Q16:R16"/>
    <mergeCell ref="Y17:Z17"/>
    <mergeCell ref="AA17:AB17"/>
    <mergeCell ref="AC17:AD17"/>
    <mergeCell ref="AE17:AF17"/>
    <mergeCell ref="A18:B22"/>
    <mergeCell ref="D18:G18"/>
    <mergeCell ref="I18:J18"/>
    <mergeCell ref="K18:L18"/>
    <mergeCell ref="M18:N18"/>
    <mergeCell ref="O18:P18"/>
    <mergeCell ref="AC18:AD18"/>
    <mergeCell ref="AE18:AF18"/>
    <mergeCell ref="D19:G19"/>
    <mergeCell ref="I19:J19"/>
    <mergeCell ref="K19:L19"/>
    <mergeCell ref="M19:N19"/>
    <mergeCell ref="O19:P19"/>
    <mergeCell ref="Q19:R19"/>
    <mergeCell ref="S19:T19"/>
    <mergeCell ref="U19:V19"/>
    <mergeCell ref="Q18:R18"/>
    <mergeCell ref="S18:T18"/>
    <mergeCell ref="U18:V18"/>
    <mergeCell ref="W18:X18"/>
    <mergeCell ref="Y18:Z18"/>
    <mergeCell ref="AA18:AB18"/>
    <mergeCell ref="Q20:R20"/>
    <mergeCell ref="S20:T20"/>
    <mergeCell ref="U20:V20"/>
    <mergeCell ref="W19:X19"/>
    <mergeCell ref="Y19:Z19"/>
    <mergeCell ref="AA19:AB19"/>
    <mergeCell ref="AC19:AD19"/>
    <mergeCell ref="AE19:AF19"/>
    <mergeCell ref="D20:G20"/>
    <mergeCell ref="I20:J20"/>
    <mergeCell ref="K20:L20"/>
    <mergeCell ref="M20:N20"/>
    <mergeCell ref="O20:P20"/>
    <mergeCell ref="AC20:AD20"/>
    <mergeCell ref="AE20:AF20"/>
    <mergeCell ref="W20:X20"/>
    <mergeCell ref="Y20:Z20"/>
    <mergeCell ref="AA20:AB20"/>
    <mergeCell ref="W21:X21"/>
    <mergeCell ref="Y21:Z21"/>
    <mergeCell ref="AA21:AB21"/>
    <mergeCell ref="AC21:AD21"/>
    <mergeCell ref="AE21:AF21"/>
    <mergeCell ref="D22:G22"/>
    <mergeCell ref="I22:J22"/>
    <mergeCell ref="K22:L22"/>
    <mergeCell ref="M22:N22"/>
    <mergeCell ref="O22:P22"/>
    <mergeCell ref="AC22:AD22"/>
    <mergeCell ref="AE22:AF22"/>
    <mergeCell ref="W22:X22"/>
    <mergeCell ref="Y22:Z22"/>
    <mergeCell ref="AA22:AB22"/>
    <mergeCell ref="D21:G21"/>
    <mergeCell ref="I21:J21"/>
    <mergeCell ref="K21:L21"/>
    <mergeCell ref="M21:N21"/>
    <mergeCell ref="O21:P21"/>
    <mergeCell ref="Q21:R21"/>
    <mergeCell ref="S21:T21"/>
    <mergeCell ref="U21:V21"/>
    <mergeCell ref="B23:G23"/>
    <mergeCell ref="I23:J23"/>
    <mergeCell ref="K23:L23"/>
    <mergeCell ref="M23:N23"/>
    <mergeCell ref="O23:P23"/>
    <mergeCell ref="Q23:R23"/>
    <mergeCell ref="S23:T23"/>
    <mergeCell ref="U23:V23"/>
    <mergeCell ref="Q22:R22"/>
    <mergeCell ref="S22:T22"/>
    <mergeCell ref="U22:V22"/>
    <mergeCell ref="W23:X23"/>
    <mergeCell ref="Y23:Z23"/>
    <mergeCell ref="AA23:AB23"/>
    <mergeCell ref="AC23:AD23"/>
    <mergeCell ref="AE23:AF23"/>
    <mergeCell ref="A24:B31"/>
    <mergeCell ref="D24:G24"/>
    <mergeCell ref="I24:J24"/>
    <mergeCell ref="K24:L24"/>
    <mergeCell ref="M24:N24"/>
    <mergeCell ref="D25:G25"/>
    <mergeCell ref="I25:J25"/>
    <mergeCell ref="K25:L25"/>
    <mergeCell ref="M25:N25"/>
    <mergeCell ref="O25:P25"/>
    <mergeCell ref="Q25:R25"/>
    <mergeCell ref="S25:T25"/>
    <mergeCell ref="O24:P24"/>
    <mergeCell ref="Q24:R24"/>
    <mergeCell ref="S24:T24"/>
    <mergeCell ref="U25:V25"/>
    <mergeCell ref="W25:X25"/>
    <mergeCell ref="Y25:Z25"/>
    <mergeCell ref="AA25:AB25"/>
    <mergeCell ref="M27:N27"/>
    <mergeCell ref="O27:P27"/>
    <mergeCell ref="Q27:R27"/>
    <mergeCell ref="S27:T27"/>
    <mergeCell ref="U27:V27"/>
    <mergeCell ref="W27:X27"/>
    <mergeCell ref="AC25:AD25"/>
    <mergeCell ref="AE25:AF25"/>
    <mergeCell ref="AA24:AB24"/>
    <mergeCell ref="AC24:AD24"/>
    <mergeCell ref="AE24:AF24"/>
    <mergeCell ref="U24:V24"/>
    <mergeCell ref="W24:X24"/>
    <mergeCell ref="Y24:Z24"/>
    <mergeCell ref="AE26:AF26"/>
    <mergeCell ref="S26:T26"/>
    <mergeCell ref="U26:V26"/>
    <mergeCell ref="W26:X26"/>
    <mergeCell ref="Y26:Z26"/>
    <mergeCell ref="AA26:AB26"/>
    <mergeCell ref="AC26:AD26"/>
    <mergeCell ref="D26:G26"/>
    <mergeCell ref="I26:J26"/>
    <mergeCell ref="K26:L26"/>
    <mergeCell ref="M26:N26"/>
    <mergeCell ref="O26:P26"/>
    <mergeCell ref="Q26:R26"/>
    <mergeCell ref="Q29:R29"/>
    <mergeCell ref="S29:T29"/>
    <mergeCell ref="U29:V29"/>
    <mergeCell ref="W29:X29"/>
    <mergeCell ref="Y27:Z27"/>
    <mergeCell ref="AA27:AB27"/>
    <mergeCell ref="AC27:AD27"/>
    <mergeCell ref="AE27:AF27"/>
    <mergeCell ref="D28:G28"/>
    <mergeCell ref="I28:J28"/>
    <mergeCell ref="K28:L28"/>
    <mergeCell ref="M28:N28"/>
    <mergeCell ref="O28:P28"/>
    <mergeCell ref="Q28:R28"/>
    <mergeCell ref="AE28:AF28"/>
    <mergeCell ref="S28:T28"/>
    <mergeCell ref="U28:V28"/>
    <mergeCell ref="W28:X28"/>
    <mergeCell ref="Y28:Z28"/>
    <mergeCell ref="AA28:AB28"/>
    <mergeCell ref="AC28:AD28"/>
    <mergeCell ref="D27:G27"/>
    <mergeCell ref="I27:J27"/>
    <mergeCell ref="K27:L27"/>
    <mergeCell ref="U31:V31"/>
    <mergeCell ref="W31:X31"/>
    <mergeCell ref="Y29:Z29"/>
    <mergeCell ref="AA29:AB29"/>
    <mergeCell ref="AC29:AD29"/>
    <mergeCell ref="AE29:AF29"/>
    <mergeCell ref="D30:G30"/>
    <mergeCell ref="I30:J30"/>
    <mergeCell ref="K30:L30"/>
    <mergeCell ref="M30:N30"/>
    <mergeCell ref="O30:P30"/>
    <mergeCell ref="Q30:R30"/>
    <mergeCell ref="AE30:AF30"/>
    <mergeCell ref="S30:T30"/>
    <mergeCell ref="U30:V30"/>
    <mergeCell ref="W30:X30"/>
    <mergeCell ref="Y30:Z30"/>
    <mergeCell ref="AA30:AB30"/>
    <mergeCell ref="AC30:AD30"/>
    <mergeCell ref="D29:G29"/>
    <mergeCell ref="I29:J29"/>
    <mergeCell ref="K29:L29"/>
    <mergeCell ref="M29:N29"/>
    <mergeCell ref="O29:P29"/>
    <mergeCell ref="Y31:Z31"/>
    <mergeCell ref="AA31:AB31"/>
    <mergeCell ref="AC31:AD31"/>
    <mergeCell ref="AE31:AF31"/>
    <mergeCell ref="B32:G32"/>
    <mergeCell ref="I32:J32"/>
    <mergeCell ref="K32:L32"/>
    <mergeCell ref="M32:N32"/>
    <mergeCell ref="O32:P32"/>
    <mergeCell ref="Q32:R32"/>
    <mergeCell ref="AE32:AF32"/>
    <mergeCell ref="S32:T32"/>
    <mergeCell ref="U32:V32"/>
    <mergeCell ref="W32:X32"/>
    <mergeCell ref="Y32:Z32"/>
    <mergeCell ref="AA32:AB32"/>
    <mergeCell ref="AC32:AD32"/>
    <mergeCell ref="D31:G31"/>
    <mergeCell ref="I31:J31"/>
    <mergeCell ref="K31:L31"/>
    <mergeCell ref="M31:N31"/>
    <mergeCell ref="O31:P31"/>
    <mergeCell ref="Q31:R31"/>
    <mergeCell ref="S31:T31"/>
    <mergeCell ref="W33:X33"/>
    <mergeCell ref="Y33:Z33"/>
    <mergeCell ref="AA33:AB33"/>
    <mergeCell ref="AC33:AD33"/>
    <mergeCell ref="AE33:AF33"/>
    <mergeCell ref="D34:G34"/>
    <mergeCell ref="I34:J34"/>
    <mergeCell ref="K34:L34"/>
    <mergeCell ref="M34:N34"/>
    <mergeCell ref="O34:P34"/>
    <mergeCell ref="AC34:AD34"/>
    <mergeCell ref="AE34:AF34"/>
    <mergeCell ref="Q34:R34"/>
    <mergeCell ref="S34:T34"/>
    <mergeCell ref="U34:V34"/>
    <mergeCell ref="W34:X34"/>
    <mergeCell ref="Y34:Z34"/>
    <mergeCell ref="AA34:AB34"/>
    <mergeCell ref="D33:G33"/>
    <mergeCell ref="I33:J33"/>
    <mergeCell ref="K33:L33"/>
    <mergeCell ref="M33:N33"/>
    <mergeCell ref="O33:P33"/>
    <mergeCell ref="Q33:R33"/>
    <mergeCell ref="W35:X35"/>
    <mergeCell ref="Y35:Z35"/>
    <mergeCell ref="AA35:AB35"/>
    <mergeCell ref="AC35:AD35"/>
    <mergeCell ref="AE35:AF35"/>
    <mergeCell ref="D36:G36"/>
    <mergeCell ref="I36:J36"/>
    <mergeCell ref="K36:L36"/>
    <mergeCell ref="M36:N36"/>
    <mergeCell ref="O36:P36"/>
    <mergeCell ref="AC36:AD36"/>
    <mergeCell ref="AE36:AF36"/>
    <mergeCell ref="D35:G35"/>
    <mergeCell ref="I35:J35"/>
    <mergeCell ref="K35:L35"/>
    <mergeCell ref="M35:N35"/>
    <mergeCell ref="O35:P35"/>
    <mergeCell ref="Q35:R35"/>
    <mergeCell ref="S35:T35"/>
    <mergeCell ref="U35:V35"/>
    <mergeCell ref="Q36:R36"/>
    <mergeCell ref="S36:T36"/>
    <mergeCell ref="U36:V36"/>
    <mergeCell ref="W36:X36"/>
    <mergeCell ref="Y36:Z36"/>
    <mergeCell ref="AA36:AB36"/>
    <mergeCell ref="W37:X37"/>
    <mergeCell ref="Y37:Z37"/>
    <mergeCell ref="AA37:AB37"/>
    <mergeCell ref="Q37:R37"/>
    <mergeCell ref="S37:T37"/>
    <mergeCell ref="Q38:R38"/>
    <mergeCell ref="S38:T38"/>
    <mergeCell ref="U38:V38"/>
    <mergeCell ref="AC37:AD37"/>
    <mergeCell ref="AE37:AF37"/>
    <mergeCell ref="D38:G38"/>
    <mergeCell ref="I38:J38"/>
    <mergeCell ref="K38:L38"/>
    <mergeCell ref="M38:N38"/>
    <mergeCell ref="O38:P38"/>
    <mergeCell ref="AC38:AD38"/>
    <mergeCell ref="AE38:AF38"/>
    <mergeCell ref="W38:X38"/>
    <mergeCell ref="Y38:Z38"/>
    <mergeCell ref="AA38:AB38"/>
    <mergeCell ref="U37:V37"/>
    <mergeCell ref="D37:G37"/>
    <mergeCell ref="I37:J37"/>
    <mergeCell ref="K37:L37"/>
    <mergeCell ref="M37:N37"/>
    <mergeCell ref="O37:P37"/>
    <mergeCell ref="W39:X39"/>
    <mergeCell ref="Y39:Z39"/>
    <mergeCell ref="AA39:AB39"/>
    <mergeCell ref="AC39:AD39"/>
    <mergeCell ref="AE39:AF39"/>
    <mergeCell ref="B40:G40"/>
    <mergeCell ref="I40:J40"/>
    <mergeCell ref="K40:L40"/>
    <mergeCell ref="M40:N40"/>
    <mergeCell ref="O40:P40"/>
    <mergeCell ref="D39:G39"/>
    <mergeCell ref="I39:J39"/>
    <mergeCell ref="K39:L39"/>
    <mergeCell ref="M39:N39"/>
    <mergeCell ref="O39:P39"/>
    <mergeCell ref="Q39:R39"/>
    <mergeCell ref="S39:T39"/>
    <mergeCell ref="U39:V39"/>
    <mergeCell ref="A33:B39"/>
    <mergeCell ref="S33:T33"/>
    <mergeCell ref="U33:V33"/>
    <mergeCell ref="AE41:AF41"/>
    <mergeCell ref="AC40:AD40"/>
    <mergeCell ref="AE40:AF40"/>
    <mergeCell ref="A41:B46"/>
    <mergeCell ref="D41:G41"/>
    <mergeCell ref="I41:J41"/>
    <mergeCell ref="K41:L41"/>
    <mergeCell ref="M41:N41"/>
    <mergeCell ref="O41:P41"/>
    <mergeCell ref="Q41:R41"/>
    <mergeCell ref="S41:T41"/>
    <mergeCell ref="Q40:R40"/>
    <mergeCell ref="S40:T40"/>
    <mergeCell ref="U40:V40"/>
    <mergeCell ref="W40:X40"/>
    <mergeCell ref="Y40:Z40"/>
    <mergeCell ref="AA40:AB40"/>
    <mergeCell ref="AE42:AF42"/>
    <mergeCell ref="E43:G43"/>
    <mergeCell ref="W43:X43"/>
    <mergeCell ref="S42:T42"/>
    <mergeCell ref="U42:V42"/>
    <mergeCell ref="W42:X42"/>
    <mergeCell ref="U41:V41"/>
    <mergeCell ref="W41:X41"/>
    <mergeCell ref="Y41:Z41"/>
    <mergeCell ref="AA41:AB41"/>
    <mergeCell ref="AC41:AD41"/>
    <mergeCell ref="Y42:Z42"/>
    <mergeCell ref="AA42:AB42"/>
    <mergeCell ref="AC42:AD42"/>
    <mergeCell ref="D42:G42"/>
    <mergeCell ref="I42:J42"/>
    <mergeCell ref="K42:L42"/>
    <mergeCell ref="M42:N42"/>
    <mergeCell ref="O42:P42"/>
    <mergeCell ref="Q42:R42"/>
    <mergeCell ref="Y43:Z43"/>
    <mergeCell ref="AA43:AB43"/>
    <mergeCell ref="AC43:AD43"/>
    <mergeCell ref="AE43:AF43"/>
    <mergeCell ref="E44:G44"/>
    <mergeCell ref="I44:J44"/>
    <mergeCell ref="K44:L44"/>
    <mergeCell ref="M44:N44"/>
    <mergeCell ref="O44:P44"/>
    <mergeCell ref="Q44:R44"/>
    <mergeCell ref="AE44:AF44"/>
    <mergeCell ref="S44:T44"/>
    <mergeCell ref="U44:V44"/>
    <mergeCell ref="W44:X44"/>
    <mergeCell ref="Y44:Z44"/>
    <mergeCell ref="AA44:AB44"/>
    <mergeCell ref="AC44:AD44"/>
    <mergeCell ref="I43:J43"/>
    <mergeCell ref="K43:L43"/>
    <mergeCell ref="M43:N43"/>
    <mergeCell ref="O43:P43"/>
    <mergeCell ref="Q43:R43"/>
    <mergeCell ref="S43:T43"/>
    <mergeCell ref="U43:V43"/>
    <mergeCell ref="Y45:Z45"/>
    <mergeCell ref="AA45:AB45"/>
    <mergeCell ref="AC45:AD45"/>
    <mergeCell ref="AE45:AF45"/>
    <mergeCell ref="D46:G46"/>
    <mergeCell ref="I46:J46"/>
    <mergeCell ref="K46:L46"/>
    <mergeCell ref="M46:N46"/>
    <mergeCell ref="O46:P46"/>
    <mergeCell ref="Q46:R46"/>
    <mergeCell ref="E45:G45"/>
    <mergeCell ref="I45:J45"/>
    <mergeCell ref="K45:L45"/>
    <mergeCell ref="M45:N45"/>
    <mergeCell ref="O45:P45"/>
    <mergeCell ref="Q45:R45"/>
    <mergeCell ref="S45:T45"/>
    <mergeCell ref="U45:V45"/>
    <mergeCell ref="W45:X45"/>
    <mergeCell ref="Y47:Z47"/>
    <mergeCell ref="AA47:AB47"/>
    <mergeCell ref="AC47:AD47"/>
    <mergeCell ref="AE47:AF47"/>
    <mergeCell ref="AE46:AF46"/>
    <mergeCell ref="B47:G47"/>
    <mergeCell ref="I47:J47"/>
    <mergeCell ref="K47:L47"/>
    <mergeCell ref="M47:N47"/>
    <mergeCell ref="O47:P47"/>
    <mergeCell ref="Q47:R47"/>
    <mergeCell ref="S47:T47"/>
    <mergeCell ref="U47:V47"/>
    <mergeCell ref="W47:X47"/>
    <mergeCell ref="S46:T46"/>
    <mergeCell ref="U46:V46"/>
    <mergeCell ref="W46:X46"/>
    <mergeCell ref="Y46:Z46"/>
    <mergeCell ref="AA46:AB46"/>
    <mergeCell ref="AC46:AD46"/>
  </mergeCells>
  <phoneticPr fontId="4"/>
  <dataValidations count="2">
    <dataValidation type="list" allowBlank="1" showInputMessage="1" showErrorMessage="1" sqref="AH3:AH4" xr:uid="{6AEB2FAC-BEE1-4280-A7E9-464CD80B0C1C}">
      <formula1>$G$63:$G$104</formula1>
    </dataValidation>
    <dataValidation type="list" allowBlank="1" showInputMessage="1" showErrorMessage="1" sqref="AH5" xr:uid="{98CDBCF8-21B3-40C4-8DD9-0073FCC5F35D}">
      <formula1>$AG$76:$AG$77</formula1>
    </dataValidation>
  </dataValidations>
  <pageMargins left="0.31496062992125984" right="0.31496062992125984" top="0.78740157480314965" bottom="0.19685039370078741" header="0.19685039370078741" footer="0.19685039370078741"/>
  <pageSetup paperSize="9" scale="87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DDC6B8-772B-455A-AEBB-B2222BF5847C}">
  <sheetPr>
    <tabColor rgb="FFCC99FF"/>
    <pageSetUpPr fitToPage="1"/>
  </sheetPr>
  <dimension ref="A1:AH104"/>
  <sheetViews>
    <sheetView showGridLines="0" zoomScaleNormal="100" workbookViewId="0">
      <pane xSplit="8" ySplit="7" topLeftCell="I8" activePane="bottomRight" state="frozen"/>
      <selection activeCell="Q16" sqref="Q16"/>
      <selection pane="topRight" activeCell="Q16" sqref="Q16"/>
      <selection pane="bottomLeft" activeCell="Q16" sqref="Q16"/>
      <selection pane="bottomRight" activeCell="Q16" sqref="Q16:R16"/>
    </sheetView>
  </sheetViews>
  <sheetFormatPr defaultColWidth="9" defaultRowHeight="15" customHeight="1"/>
  <cols>
    <col min="1" max="1" width="3.625" style="57" customWidth="1"/>
    <col min="2" max="2" width="3.125" style="57" customWidth="1"/>
    <col min="3" max="3" width="0.5" style="57" customWidth="1"/>
    <col min="4" max="4" width="1.625" style="57" customWidth="1"/>
    <col min="5" max="5" width="1.875" style="57" customWidth="1"/>
    <col min="6" max="6" width="0.5" style="57" customWidth="1"/>
    <col min="7" max="7" width="13.125" style="57" customWidth="1"/>
    <col min="8" max="8" width="0.5" style="57" customWidth="1"/>
    <col min="9" max="9" width="4.625" style="57" customWidth="1"/>
    <col min="10" max="10" width="3.875" style="57" customWidth="1"/>
    <col min="11" max="11" width="4.625" style="57" customWidth="1"/>
    <col min="12" max="12" width="3.875" style="57" customWidth="1"/>
    <col min="13" max="13" width="4.625" style="57" customWidth="1"/>
    <col min="14" max="14" width="3.875" style="57" customWidth="1"/>
    <col min="15" max="15" width="4.625" style="57" customWidth="1"/>
    <col min="16" max="16" width="4" style="57" customWidth="1"/>
    <col min="17" max="17" width="4.625" style="57" customWidth="1"/>
    <col min="18" max="18" width="3.875" style="57" customWidth="1"/>
    <col min="19" max="19" width="4.625" style="57" customWidth="1"/>
    <col min="20" max="20" width="3.875" style="57" customWidth="1"/>
    <col min="21" max="21" width="4.625" style="57" customWidth="1"/>
    <col min="22" max="22" width="3.875" style="57" customWidth="1"/>
    <col min="23" max="23" width="4.625" style="57" customWidth="1"/>
    <col min="24" max="24" width="3.875" style="57" customWidth="1"/>
    <col min="25" max="25" width="4.625" style="57" customWidth="1"/>
    <col min="26" max="26" width="3.875" style="57" customWidth="1"/>
    <col min="27" max="27" width="4.625" style="57" customWidth="1"/>
    <col min="28" max="28" width="3.875" style="57" customWidth="1"/>
    <col min="29" max="29" width="4.625" style="57" customWidth="1"/>
    <col min="30" max="30" width="3.875" style="57" customWidth="1"/>
    <col min="31" max="31" width="4.625" style="57" customWidth="1"/>
    <col min="32" max="32" width="3.875" style="57" customWidth="1"/>
    <col min="33" max="33" width="10.625" style="57" customWidth="1"/>
    <col min="34" max="34" width="16.5" style="57" customWidth="1"/>
    <col min="35" max="35" width="5.625" style="57" customWidth="1"/>
    <col min="36" max="16384" width="9" style="57"/>
  </cols>
  <sheetData>
    <row r="1" spans="1:34" ht="7.5" customHeight="1"/>
    <row r="2" spans="1:34" ht="17.25" customHeight="1">
      <c r="O2" s="1046" t="s">
        <v>128</v>
      </c>
      <c r="P2" s="1046"/>
      <c r="Q2" s="1046"/>
      <c r="R2" s="1046"/>
      <c r="S2" s="58" t="s">
        <v>129</v>
      </c>
      <c r="T2" s="1047"/>
      <c r="U2" s="1047"/>
      <c r="V2" s="1047"/>
      <c r="W2" s="1047"/>
      <c r="X2" s="1047"/>
      <c r="Y2" s="1047"/>
      <c r="Z2" s="59" t="s">
        <v>130</v>
      </c>
      <c r="AA2" s="59"/>
      <c r="AB2" s="60"/>
      <c r="AF2" s="1048"/>
      <c r="AG2" s="1048"/>
    </row>
    <row r="3" spans="1:34" ht="12" customHeight="1">
      <c r="A3" s="1049" t="s">
        <v>131</v>
      </c>
      <c r="B3" s="1049"/>
      <c r="C3" s="1049"/>
      <c r="D3" s="1049"/>
      <c r="E3" s="1049"/>
      <c r="F3" s="61"/>
      <c r="G3" s="1050"/>
      <c r="H3" s="1050"/>
      <c r="I3" s="1050"/>
      <c r="O3" s="62"/>
      <c r="P3" s="62"/>
      <c r="Q3" s="62"/>
      <c r="R3" s="62"/>
      <c r="S3" s="63"/>
      <c r="T3" s="64"/>
      <c r="U3" s="63"/>
      <c r="V3" s="64"/>
      <c r="W3" s="64"/>
      <c r="X3" s="64"/>
      <c r="Y3" s="64"/>
      <c r="Z3" s="64"/>
      <c r="AE3" s="65"/>
      <c r="AF3" s="65"/>
      <c r="AG3" s="66" t="s">
        <v>7</v>
      </c>
      <c r="AH3" s="67"/>
    </row>
    <row r="4" spans="1:34" s="71" customFormat="1" ht="5.45" customHeight="1">
      <c r="A4" s="68"/>
      <c r="B4" s="68"/>
      <c r="C4" s="68"/>
      <c r="D4" s="68"/>
      <c r="E4" s="68"/>
      <c r="F4" s="69"/>
      <c r="G4" s="70"/>
      <c r="H4" s="70"/>
      <c r="I4" s="70"/>
      <c r="O4" s="72"/>
      <c r="P4" s="72"/>
      <c r="Q4" s="72"/>
      <c r="R4" s="72"/>
      <c r="S4" s="73"/>
      <c r="T4" s="74"/>
      <c r="U4" s="73"/>
      <c r="V4" s="74"/>
      <c r="W4" s="74"/>
      <c r="X4" s="74"/>
      <c r="Y4" s="74"/>
      <c r="Z4" s="74"/>
      <c r="AE4" s="75"/>
      <c r="AF4" s="75"/>
      <c r="AG4" s="68"/>
      <c r="AH4" s="70"/>
    </row>
    <row r="5" spans="1:34" ht="12.75" customHeight="1">
      <c r="AH5" s="76" t="s">
        <v>132</v>
      </c>
    </row>
    <row r="6" spans="1:34" ht="13.5" customHeight="1">
      <c r="A6" s="77"/>
      <c r="B6" s="1051" t="s">
        <v>133</v>
      </c>
      <c r="C6" s="1051"/>
      <c r="D6" s="1051"/>
      <c r="E6" s="1051"/>
      <c r="F6" s="1051"/>
      <c r="G6" s="1051"/>
      <c r="H6" s="78"/>
      <c r="I6" s="1052" t="s">
        <v>134</v>
      </c>
      <c r="J6" s="1053"/>
      <c r="K6" s="1053"/>
      <c r="L6" s="1053"/>
      <c r="M6" s="1053"/>
      <c r="N6" s="1054"/>
      <c r="O6" s="1052" t="s">
        <v>135</v>
      </c>
      <c r="P6" s="1053"/>
      <c r="Q6" s="1053"/>
      <c r="R6" s="1053"/>
      <c r="S6" s="1053"/>
      <c r="T6" s="1053"/>
      <c r="U6" s="1053"/>
      <c r="V6" s="1053"/>
      <c r="W6" s="1053"/>
      <c r="X6" s="1053"/>
      <c r="Y6" s="1053"/>
      <c r="Z6" s="1053"/>
      <c r="AA6" s="1053"/>
      <c r="AB6" s="1053"/>
      <c r="AC6" s="1053"/>
      <c r="AD6" s="1053"/>
      <c r="AE6" s="1053"/>
      <c r="AF6" s="1054"/>
      <c r="AG6" s="1055" t="s">
        <v>136</v>
      </c>
      <c r="AH6" s="1056"/>
    </row>
    <row r="7" spans="1:34" ht="13.5" customHeight="1">
      <c r="A7" s="79"/>
      <c r="B7" s="1038" t="s">
        <v>137</v>
      </c>
      <c r="C7" s="1038"/>
      <c r="D7" s="1038"/>
      <c r="E7" s="1038"/>
      <c r="F7" s="1038"/>
      <c r="G7" s="1038"/>
      <c r="H7" s="80"/>
      <c r="I7" s="136" t="str">
        <f>IF(K7="","",IF(K7=1,12,K7-1))</f>
        <v/>
      </c>
      <c r="J7" s="82" t="s">
        <v>3</v>
      </c>
      <c r="K7" s="136" t="str">
        <f>IF(M7="","",IF(M7=1,12,M7-1))</f>
        <v/>
      </c>
      <c r="L7" s="84" t="s">
        <v>3</v>
      </c>
      <c r="M7" s="136" t="str">
        <f>IF(O7="","",IF(O7=1,12,O7-1))</f>
        <v/>
      </c>
      <c r="N7" s="85" t="s">
        <v>3</v>
      </c>
      <c r="O7" s="137"/>
      <c r="P7" s="86" t="s">
        <v>3</v>
      </c>
      <c r="Q7" s="136" t="str">
        <f>IF(O7="","",IF(O7&lt;12,O7+1,1))</f>
        <v/>
      </c>
      <c r="R7" s="84" t="s">
        <v>3</v>
      </c>
      <c r="S7" s="136" t="str">
        <f>IF(Q7="","",IF(Q7&lt;12,Q7+1,1))</f>
        <v/>
      </c>
      <c r="T7" s="86" t="s">
        <v>3</v>
      </c>
      <c r="U7" s="136" t="str">
        <f>IF(S7="","",IF(S7&lt;12,S7+1,1))</f>
        <v/>
      </c>
      <c r="V7" s="84" t="s">
        <v>3</v>
      </c>
      <c r="W7" s="136" t="str">
        <f>IF(U7="","",IF(U7&lt;12,U7+1,1))</f>
        <v/>
      </c>
      <c r="X7" s="86" t="s">
        <v>3</v>
      </c>
      <c r="Y7" s="136" t="str">
        <f>IF(W7="","",IF(W7&lt;12,W7+1,1))</f>
        <v/>
      </c>
      <c r="Z7" s="84" t="s">
        <v>3</v>
      </c>
      <c r="AA7" s="136" t="str">
        <f>IF(Y7="","",IF(Y7&lt;12,Y7+1,1))</f>
        <v/>
      </c>
      <c r="AB7" s="86" t="s">
        <v>3</v>
      </c>
      <c r="AC7" s="136" t="str">
        <f>IF(AA7="","",IF(AA7&lt;12,AA7+1,1))</f>
        <v/>
      </c>
      <c r="AD7" s="84" t="s">
        <v>3</v>
      </c>
      <c r="AE7" s="136" t="str">
        <f>IF(AC7="","",IF(AC7&lt;12,AC7+1,1))</f>
        <v/>
      </c>
      <c r="AF7" s="85" t="s">
        <v>3</v>
      </c>
      <c r="AG7" s="88" t="s">
        <v>138</v>
      </c>
      <c r="AH7" s="89"/>
    </row>
    <row r="8" spans="1:34" ht="13.5" customHeight="1">
      <c r="A8" s="1008" t="s">
        <v>139</v>
      </c>
      <c r="B8" s="1039"/>
      <c r="C8" s="90"/>
      <c r="D8" s="1014" t="s">
        <v>140</v>
      </c>
      <c r="E8" s="1014"/>
      <c r="F8" s="1014"/>
      <c r="G8" s="1014"/>
      <c r="H8" s="91"/>
      <c r="I8" s="814"/>
      <c r="J8" s="815"/>
      <c r="K8" s="815"/>
      <c r="L8" s="815"/>
      <c r="M8" s="815"/>
      <c r="N8" s="1018"/>
      <c r="O8" s="814"/>
      <c r="P8" s="815"/>
      <c r="Q8" s="815"/>
      <c r="R8" s="815"/>
      <c r="S8" s="815"/>
      <c r="T8" s="815"/>
      <c r="U8" s="815"/>
      <c r="V8" s="815"/>
      <c r="W8" s="815"/>
      <c r="X8" s="815"/>
      <c r="Y8" s="815"/>
      <c r="Z8" s="815"/>
      <c r="AA8" s="815"/>
      <c r="AB8" s="815"/>
      <c r="AC8" s="815"/>
      <c r="AD8" s="815"/>
      <c r="AE8" s="815"/>
      <c r="AF8" s="1018"/>
      <c r="AG8" s="92">
        <f>SUM(I8:AF8)</f>
        <v>0</v>
      </c>
      <c r="AH8" s="93"/>
    </row>
    <row r="9" spans="1:34" ht="13.5" customHeight="1">
      <c r="A9" s="1010"/>
      <c r="B9" s="1040"/>
      <c r="C9" s="94"/>
      <c r="D9" s="1003" t="s">
        <v>141</v>
      </c>
      <c r="E9" s="1003"/>
      <c r="F9" s="1003"/>
      <c r="G9" s="1003"/>
      <c r="H9" s="95"/>
      <c r="I9" s="797"/>
      <c r="J9" s="798"/>
      <c r="K9" s="798"/>
      <c r="L9" s="798"/>
      <c r="M9" s="798"/>
      <c r="N9" s="999"/>
      <c r="O9" s="797"/>
      <c r="P9" s="798"/>
      <c r="Q9" s="798"/>
      <c r="R9" s="798"/>
      <c r="S9" s="798"/>
      <c r="T9" s="798"/>
      <c r="U9" s="798"/>
      <c r="V9" s="798"/>
      <c r="W9" s="798"/>
      <c r="X9" s="798"/>
      <c r="Y9" s="798"/>
      <c r="Z9" s="798"/>
      <c r="AA9" s="798"/>
      <c r="AB9" s="798"/>
      <c r="AC9" s="798"/>
      <c r="AD9" s="798"/>
      <c r="AE9" s="798"/>
      <c r="AF9" s="999"/>
      <c r="AG9" s="96">
        <f>SUM(I9:AF9)</f>
        <v>0</v>
      </c>
      <c r="AH9" s="97"/>
    </row>
    <row r="10" spans="1:34" ht="13.5" customHeight="1">
      <c r="A10" s="1010"/>
      <c r="B10" s="1040"/>
      <c r="C10" s="94"/>
      <c r="D10" s="1003" t="s">
        <v>142</v>
      </c>
      <c r="E10" s="1003"/>
      <c r="F10" s="1003"/>
      <c r="G10" s="1003"/>
      <c r="H10" s="95"/>
      <c r="I10" s="797"/>
      <c r="J10" s="798"/>
      <c r="K10" s="798"/>
      <c r="L10" s="798"/>
      <c r="M10" s="798"/>
      <c r="N10" s="999"/>
      <c r="O10" s="797"/>
      <c r="P10" s="798"/>
      <c r="Q10" s="798"/>
      <c r="R10" s="798"/>
      <c r="S10" s="798"/>
      <c r="T10" s="798"/>
      <c r="U10" s="798"/>
      <c r="V10" s="798"/>
      <c r="W10" s="798"/>
      <c r="X10" s="798"/>
      <c r="Y10" s="798"/>
      <c r="Z10" s="798"/>
      <c r="AA10" s="798"/>
      <c r="AB10" s="798"/>
      <c r="AC10" s="798"/>
      <c r="AD10" s="798"/>
      <c r="AE10" s="798"/>
      <c r="AF10" s="999"/>
      <c r="AG10" s="96">
        <f>SUM(I10:AF10)</f>
        <v>0</v>
      </c>
      <c r="AH10" s="97"/>
    </row>
    <row r="11" spans="1:34" ht="13.5" customHeight="1">
      <c r="A11" s="1010"/>
      <c r="B11" s="1040"/>
      <c r="C11" s="1042" t="s">
        <v>143</v>
      </c>
      <c r="D11" s="1043"/>
      <c r="E11" s="1044"/>
      <c r="F11" s="94"/>
      <c r="G11" s="98" t="s">
        <v>144</v>
      </c>
      <c r="H11" s="99"/>
      <c r="I11" s="797"/>
      <c r="J11" s="798"/>
      <c r="K11" s="798"/>
      <c r="L11" s="798"/>
      <c r="M11" s="798"/>
      <c r="N11" s="999"/>
      <c r="O11" s="797"/>
      <c r="P11" s="798"/>
      <c r="Q11" s="798"/>
      <c r="R11" s="798"/>
      <c r="S11" s="798"/>
      <c r="T11" s="798"/>
      <c r="U11" s="798"/>
      <c r="V11" s="798"/>
      <c r="W11" s="798"/>
      <c r="X11" s="798"/>
      <c r="Y11" s="798"/>
      <c r="Z11" s="798"/>
      <c r="AA11" s="798"/>
      <c r="AB11" s="798"/>
      <c r="AC11" s="798"/>
      <c r="AD11" s="798"/>
      <c r="AE11" s="798"/>
      <c r="AF11" s="999"/>
      <c r="AG11" s="100"/>
      <c r="AH11" s="97"/>
    </row>
    <row r="12" spans="1:34" ht="13.5" customHeight="1">
      <c r="A12" s="1010"/>
      <c r="B12" s="1040"/>
      <c r="C12" s="1045"/>
      <c r="D12" s="1040"/>
      <c r="E12" s="1011"/>
      <c r="F12" s="94"/>
      <c r="G12" s="98" t="s">
        <v>145</v>
      </c>
      <c r="H12" s="99"/>
      <c r="I12" s="797"/>
      <c r="J12" s="798"/>
      <c r="K12" s="798"/>
      <c r="L12" s="798"/>
      <c r="M12" s="798"/>
      <c r="N12" s="999"/>
      <c r="O12" s="797"/>
      <c r="P12" s="798"/>
      <c r="Q12" s="798"/>
      <c r="R12" s="798"/>
      <c r="S12" s="798"/>
      <c r="T12" s="798"/>
      <c r="U12" s="798"/>
      <c r="V12" s="798"/>
      <c r="W12" s="798"/>
      <c r="X12" s="798"/>
      <c r="Y12" s="798"/>
      <c r="Z12" s="798"/>
      <c r="AA12" s="798"/>
      <c r="AB12" s="798"/>
      <c r="AC12" s="798"/>
      <c r="AD12" s="798"/>
      <c r="AE12" s="798"/>
      <c r="AF12" s="999"/>
      <c r="AG12" s="100"/>
      <c r="AH12" s="97"/>
    </row>
    <row r="13" spans="1:34" ht="13.5" customHeight="1">
      <c r="A13" s="1010"/>
      <c r="B13" s="1040"/>
      <c r="C13" s="1045"/>
      <c r="D13" s="1040"/>
      <c r="E13" s="1011"/>
      <c r="F13" s="94"/>
      <c r="G13" s="98" t="s">
        <v>146</v>
      </c>
      <c r="H13" s="99"/>
      <c r="I13" s="797"/>
      <c r="J13" s="798"/>
      <c r="K13" s="798"/>
      <c r="L13" s="798"/>
      <c r="M13" s="798"/>
      <c r="N13" s="999"/>
      <c r="O13" s="797"/>
      <c r="P13" s="798"/>
      <c r="Q13" s="798"/>
      <c r="R13" s="798"/>
      <c r="S13" s="798"/>
      <c r="T13" s="798"/>
      <c r="U13" s="798"/>
      <c r="V13" s="798"/>
      <c r="W13" s="798"/>
      <c r="X13" s="798"/>
      <c r="Y13" s="798"/>
      <c r="Z13" s="798"/>
      <c r="AA13" s="798"/>
      <c r="AB13" s="798"/>
      <c r="AC13" s="798"/>
      <c r="AD13" s="798"/>
      <c r="AE13" s="798"/>
      <c r="AF13" s="999"/>
      <c r="AG13" s="100"/>
      <c r="AH13" s="97"/>
    </row>
    <row r="14" spans="1:34" ht="13.5" customHeight="1">
      <c r="A14" s="1010"/>
      <c r="B14" s="1040"/>
      <c r="C14" s="1045"/>
      <c r="D14" s="1040"/>
      <c r="E14" s="1011"/>
      <c r="F14" s="94"/>
      <c r="G14" s="98" t="s">
        <v>147</v>
      </c>
      <c r="H14" s="99"/>
      <c r="I14" s="797"/>
      <c r="J14" s="798"/>
      <c r="K14" s="798"/>
      <c r="L14" s="798"/>
      <c r="M14" s="798"/>
      <c r="N14" s="999"/>
      <c r="O14" s="797"/>
      <c r="P14" s="798"/>
      <c r="Q14" s="798"/>
      <c r="R14" s="798"/>
      <c r="S14" s="798"/>
      <c r="T14" s="798"/>
      <c r="U14" s="798"/>
      <c r="V14" s="798"/>
      <c r="W14" s="798"/>
      <c r="X14" s="798"/>
      <c r="Y14" s="798"/>
      <c r="Z14" s="798"/>
      <c r="AA14" s="798"/>
      <c r="AB14" s="798"/>
      <c r="AC14" s="798"/>
      <c r="AD14" s="798"/>
      <c r="AE14" s="798"/>
      <c r="AF14" s="999"/>
      <c r="AG14" s="100"/>
      <c r="AH14" s="97"/>
    </row>
    <row r="15" spans="1:34" ht="13.5" customHeight="1">
      <c r="A15" s="1010"/>
      <c r="B15" s="1040"/>
      <c r="C15" s="1045"/>
      <c r="D15" s="1040"/>
      <c r="E15" s="1011"/>
      <c r="F15" s="101"/>
      <c r="G15" s="102" t="s">
        <v>148</v>
      </c>
      <c r="H15" s="103"/>
      <c r="I15" s="1037"/>
      <c r="J15" s="856"/>
      <c r="K15" s="856"/>
      <c r="L15" s="856"/>
      <c r="M15" s="856"/>
      <c r="N15" s="1036"/>
      <c r="O15" s="1037"/>
      <c r="P15" s="856"/>
      <c r="Q15" s="856"/>
      <c r="R15" s="856"/>
      <c r="S15" s="856"/>
      <c r="T15" s="856"/>
      <c r="U15" s="856"/>
      <c r="V15" s="856"/>
      <c r="W15" s="856"/>
      <c r="X15" s="856"/>
      <c r="Y15" s="856"/>
      <c r="Z15" s="856"/>
      <c r="AA15" s="856"/>
      <c r="AB15" s="856"/>
      <c r="AC15" s="856"/>
      <c r="AD15" s="856"/>
      <c r="AE15" s="856"/>
      <c r="AF15" s="1036"/>
      <c r="AG15" s="100"/>
      <c r="AH15" s="97"/>
    </row>
    <row r="16" spans="1:34" ht="13.5" customHeight="1">
      <c r="A16" s="1012"/>
      <c r="B16" s="1041"/>
      <c r="C16" s="104"/>
      <c r="D16" s="1032" t="s">
        <v>149</v>
      </c>
      <c r="E16" s="1032"/>
      <c r="F16" s="1032"/>
      <c r="G16" s="1032"/>
      <c r="H16" s="105"/>
      <c r="I16" s="1033">
        <f>I12+I14+I15-I11-I13</f>
        <v>0</v>
      </c>
      <c r="J16" s="1034"/>
      <c r="K16" s="1029">
        <f>K12+K14+K15-K11-K13</f>
        <v>0</v>
      </c>
      <c r="L16" s="1031"/>
      <c r="M16" s="1029">
        <f>M12+M14+M15-M11-M13</f>
        <v>0</v>
      </c>
      <c r="N16" s="1030"/>
      <c r="O16" s="1035">
        <f>O12+O14+O15-O11-O13</f>
        <v>0</v>
      </c>
      <c r="P16" s="1031"/>
      <c r="Q16" s="1029">
        <f>Q12+Q14+Q15-Q11-Q13</f>
        <v>0</v>
      </c>
      <c r="R16" s="1031"/>
      <c r="S16" s="1029">
        <f>S12+S14+S15-S11-S13</f>
        <v>0</v>
      </c>
      <c r="T16" s="1031"/>
      <c r="U16" s="1029">
        <f>U12+U14+U15-U11-U13</f>
        <v>0</v>
      </c>
      <c r="V16" s="1031"/>
      <c r="W16" s="1029">
        <f>W12+W14+W15-W11-W13</f>
        <v>0</v>
      </c>
      <c r="X16" s="1031"/>
      <c r="Y16" s="1029">
        <f>Y12+Y14+Y15-Y11-Y13</f>
        <v>0</v>
      </c>
      <c r="Z16" s="1031"/>
      <c r="AA16" s="1029">
        <f>AA12+AA14+AA15-AA11-AA13</f>
        <v>0</v>
      </c>
      <c r="AB16" s="1031"/>
      <c r="AC16" s="1029">
        <f>AC12+AC14+AC15-AC11-AC13</f>
        <v>0</v>
      </c>
      <c r="AD16" s="1031"/>
      <c r="AE16" s="1029">
        <f>AE12+AE14+AE15-AE11-AE13</f>
        <v>0</v>
      </c>
      <c r="AF16" s="1030"/>
      <c r="AG16" s="106"/>
      <c r="AH16" s="107"/>
    </row>
    <row r="17" spans="1:34" ht="13.5" customHeight="1">
      <c r="A17" s="108"/>
      <c r="B17" s="994" t="s">
        <v>150</v>
      </c>
      <c r="C17" s="994"/>
      <c r="D17" s="994"/>
      <c r="E17" s="994"/>
      <c r="F17" s="994"/>
      <c r="G17" s="994"/>
      <c r="H17" s="109"/>
      <c r="I17" s="1028"/>
      <c r="J17" s="1025"/>
      <c r="K17" s="996" t="str">
        <f>IF(I51="","",I51)</f>
        <v/>
      </c>
      <c r="L17" s="996"/>
      <c r="M17" s="996" t="str">
        <f>IF(K51="","",K51)</f>
        <v/>
      </c>
      <c r="N17" s="997"/>
      <c r="O17" s="995" t="str">
        <f>IF(M51="","",M51)</f>
        <v/>
      </c>
      <c r="P17" s="996"/>
      <c r="Q17" s="996" t="str">
        <f>IF(O51="","",O51)</f>
        <v/>
      </c>
      <c r="R17" s="996"/>
      <c r="S17" s="996" t="str">
        <f>IF(Q51="","",Q51)</f>
        <v/>
      </c>
      <c r="T17" s="996"/>
      <c r="U17" s="996" t="str">
        <f>IF(S51="","",S51)</f>
        <v/>
      </c>
      <c r="V17" s="996"/>
      <c r="W17" s="996" t="str">
        <f>IF(U51="","",U51)</f>
        <v/>
      </c>
      <c r="X17" s="996"/>
      <c r="Y17" s="996" t="str">
        <f>IF(W51="","",W51)</f>
        <v/>
      </c>
      <c r="Z17" s="996"/>
      <c r="AA17" s="996" t="str">
        <f>IF(Y51="","",Y51)</f>
        <v/>
      </c>
      <c r="AB17" s="996"/>
      <c r="AC17" s="996" t="str">
        <f>IF(AA51="","",AA51)</f>
        <v/>
      </c>
      <c r="AD17" s="996"/>
      <c r="AE17" s="996" t="str">
        <f>IF(AC51="","",AC51)</f>
        <v/>
      </c>
      <c r="AF17" s="997"/>
      <c r="AG17" s="110">
        <f>I17</f>
        <v>0</v>
      </c>
      <c r="AH17" s="111"/>
    </row>
    <row r="18" spans="1:34" ht="13.5" customHeight="1">
      <c r="A18" s="1008" t="s">
        <v>151</v>
      </c>
      <c r="B18" s="1009"/>
      <c r="C18" s="112"/>
      <c r="D18" s="1095" t="s">
        <v>186</v>
      </c>
      <c r="E18" s="1095"/>
      <c r="F18" s="1095"/>
      <c r="G18" s="1095"/>
      <c r="H18" s="113"/>
      <c r="I18" s="814"/>
      <c r="J18" s="815"/>
      <c r="K18" s="815"/>
      <c r="L18" s="815"/>
      <c r="M18" s="815"/>
      <c r="N18" s="1018"/>
      <c r="O18" s="1089" t="str">
        <f>IF(AND('資金繰り表②入力シート（収入・支出・返済等）'!$D$7="",'資金繰り表②入力シート（収入・支出・返済等）'!$D$8="",'資金繰り表②入力シート（収入・支出・返済等）'!$D$9="",'資金繰り表②入力シート（収入・支出・返済等）'!$D$10="",'資金繰り表②入力シート（収入・支出・返済等）'!$D$15="",'資金繰り表②入力シート（収入・支出・返済等）'!$D$16="",'資金繰り表②入力シート（収入・支出・返済等）'!$D$17="",'資金繰り表②入力シート（収入・支出・返済等）'!$D$18="",'資金繰り表②入力シート（収入・支出・返済等）'!$D$19="",'資金繰り表②入力シート（収入・支出・返済等）'!$D$20="",'資金繰り表②入力シート（収入・支出・返済等）'!$D$21="",'資金繰り表②入力シート（収入・支出・返済等）'!$D$22="",'資金繰り表②入力シート（収入・支出・返済等）'!$D$23="",'資金繰り表②入力シート（収入・支出・返済等）'!$D$24="",'資金繰り表②入力シート（収入・支出・返済等）'!$D$25="",'資金繰り表②入力シート（収入・支出・返済等）'!$D$26="",'資金繰り表②入力シート（収入・支出・返済等）'!$D$27="",'資金繰り表②入力シート（収入・支出・返済等）'!$D$28="",'資金繰り表②入力シート（収入・支出・返済等）'!$D$29="",'資金繰り表②入力シート（収入・支出・返済等）'!$D$30="",'資金繰り表②入力シート（収入・支出・返済等）'!$D$31="",'資金繰り表②入力シート（収入・支出・返済等）'!$D$32=""),"",SUMIF('資金繰り表②入力シート（収入・支出・返済等）'!$D$7:$D$32,'資金繰表②(算式あり)'!$D18,'資金繰り表②入力シート（収入・支出・返済等）'!$F$7:$F$32))</f>
        <v/>
      </c>
      <c r="P18" s="1090"/>
      <c r="Q18" s="1072" t="str">
        <f>IF(AND('資金繰り表②入力シート（収入・支出・返済等）'!$G$7="",'資金繰り表②入力シート（収入・支出・返済等）'!$G$8="",'資金繰り表②入力シート（収入・支出・返済等）'!$G$9="",'資金繰り表②入力シート（収入・支出・返済等）'!$G$10="",'資金繰り表②入力シート（収入・支出・返済等）'!$G$15="",'資金繰り表②入力シート（収入・支出・返済等）'!$G$16="",'資金繰り表②入力シート（収入・支出・返済等）'!$G$17="",'資金繰り表②入力シート（収入・支出・返済等）'!$G$18="",'資金繰り表②入力シート（収入・支出・返済等）'!$G$19="",'資金繰り表②入力シート（収入・支出・返済等）'!$G$20="",'資金繰り表②入力シート（収入・支出・返済等）'!$G$21="",'資金繰り表②入力シート（収入・支出・返済等）'!$G$22="",'資金繰り表②入力シート（収入・支出・返済等）'!$G$23="",'資金繰り表②入力シート（収入・支出・返済等）'!$G$24="",'資金繰り表②入力シート（収入・支出・返済等）'!$G$25="",'資金繰り表②入力シート（収入・支出・返済等）'!$G$26="",'資金繰り表②入力シート（収入・支出・返済等）'!$G$27="",'資金繰り表②入力シート（収入・支出・返済等）'!$G$28="",'資金繰り表②入力シート（収入・支出・返済等）'!$G$29="",'資金繰り表②入力シート（収入・支出・返済等）'!$G$30="",'資金繰り表②入力シート（収入・支出・返済等）'!$G$31="",'資金繰り表②入力シート（収入・支出・返済等）'!$G$32=""),"",SUMIF('資金繰り表②入力シート（収入・支出・返済等）'!$G$7:$G$32,'資金繰表②(算式あり)'!$D18,'資金繰り表②入力シート（収入・支出・返済等）'!$I$7:$I$32))</f>
        <v/>
      </c>
      <c r="R18" s="1072"/>
      <c r="S18" s="1072" t="str">
        <f>IF(AND('資金繰り表②入力シート（収入・支出・返済等）'!$J$7="",'資金繰り表②入力シート（収入・支出・返済等）'!$J$8="",'資金繰り表②入力シート（収入・支出・返済等）'!$J$9="",'資金繰り表②入力シート（収入・支出・返済等）'!$J$10="",'資金繰り表②入力シート（収入・支出・返済等）'!$J$15="",'資金繰り表②入力シート（収入・支出・返済等）'!$J$16="",'資金繰り表②入力シート（収入・支出・返済等）'!$J$17="",'資金繰り表②入力シート（収入・支出・返済等）'!$J$18="",'資金繰り表②入力シート（収入・支出・返済等）'!$J$19="",'資金繰り表②入力シート（収入・支出・返済等）'!$J$20="",'資金繰り表②入力シート（収入・支出・返済等）'!$J$21="",'資金繰り表②入力シート（収入・支出・返済等）'!$J$22="",'資金繰り表②入力シート（収入・支出・返済等）'!$J$23="",'資金繰り表②入力シート（収入・支出・返済等）'!$J$24="",'資金繰り表②入力シート（収入・支出・返済等）'!$J$25="",'資金繰り表②入力シート（収入・支出・返済等）'!$J$26="",'資金繰り表②入力シート（収入・支出・返済等）'!$J$27="",'資金繰り表②入力シート（収入・支出・返済等）'!$J$28="",'資金繰り表②入力シート（収入・支出・返済等）'!$J$29="",'資金繰り表②入力シート（収入・支出・返済等）'!$J$30="",'資金繰り表②入力シート（収入・支出・返済等）'!$J$31="",'資金繰り表②入力シート（収入・支出・返済等）'!$J$32=""),"",SUMIF('資金繰り表②入力シート（収入・支出・返済等）'!$J$7:$J$32,'資金繰表②(算式あり)'!$D18,'資金繰り表②入力シート（収入・支出・返済等）'!$L$7:$L$32))</f>
        <v/>
      </c>
      <c r="T18" s="1072"/>
      <c r="U18" s="1093" t="str">
        <f>IF(AND('資金繰り表②入力シート（収入・支出・返済等）'!$M$7="",'資金繰り表②入力シート（収入・支出・返済等）'!$M$8="",'資金繰り表②入力シート（収入・支出・返済等）'!$M$9="",'資金繰り表②入力シート（収入・支出・返済等）'!$M$10="",'資金繰り表②入力シート（収入・支出・返済等）'!$M$15="",'資金繰り表②入力シート（収入・支出・返済等）'!$M$16="",'資金繰り表②入力シート（収入・支出・返済等）'!$M$17="",'資金繰り表②入力シート（収入・支出・返済等）'!$M$18="",'資金繰り表②入力シート（収入・支出・返済等）'!$M$19="",'資金繰り表②入力シート（収入・支出・返済等）'!$M$20="",'資金繰り表②入力シート（収入・支出・返済等）'!$M$21="",'資金繰り表②入力シート（収入・支出・返済等）'!$M$22="",'資金繰り表②入力シート（収入・支出・返済等）'!$M$23="",'資金繰り表②入力シート（収入・支出・返済等）'!$M$24="",'資金繰り表②入力シート（収入・支出・返済等）'!$M$25="",'資金繰り表②入力シート（収入・支出・返済等）'!$M$26="",'資金繰り表②入力シート（収入・支出・返済等）'!$M$27="",'資金繰り表②入力シート（収入・支出・返済等）'!$M$28="",'資金繰り表②入力シート（収入・支出・返済等）'!$M$29="",'資金繰り表②入力シート（収入・支出・返済等）'!$M$30="",'資金繰り表②入力シート（収入・支出・返済等）'!$M$31="",'資金繰り表②入力シート（収入・支出・返済等）'!$M$32=""),"",SUMIF('資金繰り表②入力シート（収入・支出・返済等）'!$M$7:$M$32,'資金繰表②(算式あり)'!$D18,'資金繰り表②入力シート（収入・支出・返済等）'!$O$7:$O$32))</f>
        <v/>
      </c>
      <c r="V18" s="1090"/>
      <c r="W18" s="1094" t="str">
        <f>IF(AND('資金繰り表②入力シート（収入・支出・返済等）'!$P$7="",'資金繰り表②入力シート（収入・支出・返済等）'!$P$8="",'資金繰り表②入力シート（収入・支出・返済等）'!$P$9="",'資金繰り表②入力シート（収入・支出・返済等）'!$P$10="",'資金繰り表②入力シート（収入・支出・返済等）'!$P$15="",'資金繰り表②入力シート（収入・支出・返済等）'!$P$16="",'資金繰り表②入力シート（収入・支出・返済等）'!$P$17="",'資金繰り表②入力シート（収入・支出・返済等）'!$P$18="",'資金繰り表②入力シート（収入・支出・返済等）'!$P$19="",'資金繰り表②入力シート（収入・支出・返済等）'!$P$20="",'資金繰り表②入力シート（収入・支出・返済等）'!$P$21="",'資金繰り表②入力シート（収入・支出・返済等）'!$P$22="",'資金繰り表②入力シート（収入・支出・返済等）'!$P$23="",'資金繰り表②入力シート（収入・支出・返済等）'!$P$24="",'資金繰り表②入力シート（収入・支出・返済等）'!$P$25="",'資金繰り表②入力シート（収入・支出・返済等）'!$P$26="",'資金繰り表②入力シート（収入・支出・返済等）'!$P$27="",'資金繰り表②入力シート（収入・支出・返済等）'!$P$28="",'資金繰り表②入力シート（収入・支出・返済等）'!$P$29="",'資金繰り表②入力シート（収入・支出・返済等）'!$P$30="",'資金繰り表②入力シート（収入・支出・返済等）'!$P$31="",'資金繰り表②入力シート（収入・支出・返済等）'!$P$32=""),"",SUMIF('資金繰り表②入力シート（収入・支出・返済等）'!$P$7:$P$32,'資金繰表②(算式あり)'!$D18,'資金繰り表②入力シート（収入・支出・返済等）'!$R$7:$R$32))</f>
        <v/>
      </c>
      <c r="X18" s="1094"/>
      <c r="Y18" s="1094" t="str">
        <f>IF(AND('資金繰り表②入力シート（収入・支出・返済等）'!$S$7="",'資金繰り表②入力シート（収入・支出・返済等）'!$S$8="",'資金繰り表②入力シート（収入・支出・返済等）'!$S$9="",'資金繰り表②入力シート（収入・支出・返済等）'!$S$10="",'資金繰り表②入力シート（収入・支出・返済等）'!$S$15="",'資金繰り表②入力シート（収入・支出・返済等）'!$S$16="",'資金繰り表②入力シート（収入・支出・返済等）'!$S$17="",'資金繰り表②入力シート（収入・支出・返済等）'!$S$18="",'資金繰り表②入力シート（収入・支出・返済等）'!$S$19="",'資金繰り表②入力シート（収入・支出・返済等）'!$S$20="",'資金繰り表②入力シート（収入・支出・返済等）'!$S$21="",'資金繰り表②入力シート（収入・支出・返済等）'!$S$22="",'資金繰り表②入力シート（収入・支出・返済等）'!$S$23="",'資金繰り表②入力シート（収入・支出・返済等）'!$S$24="",'資金繰り表②入力シート（収入・支出・返済等）'!$S$25="",'資金繰り表②入力シート（収入・支出・返済等）'!$S$26="",'資金繰り表②入力シート（収入・支出・返済等）'!$S$27="",'資金繰り表②入力シート（収入・支出・返済等）'!$S$28="",'資金繰り表②入力シート（収入・支出・返済等）'!$S$29="",'資金繰り表②入力シート（収入・支出・返済等）'!$S$30="",'資金繰り表②入力シート（収入・支出・返済等）'!$S$31="",'資金繰り表②入力シート（収入・支出・返済等）'!$S$32=""),"",SUMIF('資金繰り表②入力シート（収入・支出・返済等）'!$S$7:$S$32,'資金繰表②(算式あり)'!$D18,'資金繰り表②入力シート（収入・支出・返済等）'!$U$7:$U$32))</f>
        <v/>
      </c>
      <c r="Z18" s="1094"/>
      <c r="AA18" s="1094" t="str">
        <f>IF(AND('資金繰り表②入力シート（収入・支出・返済等）'!$V$7="",'資金繰り表②入力シート（収入・支出・返済等）'!$V$8="",'資金繰り表②入力シート（収入・支出・返済等）'!$V$9="",'資金繰り表②入力シート（収入・支出・返済等）'!$V$10="",'資金繰り表②入力シート（収入・支出・返済等）'!$V$15="",'資金繰り表②入力シート（収入・支出・返済等）'!$V$16="",'資金繰り表②入力シート（収入・支出・返済等）'!$V$17="",'資金繰り表②入力シート（収入・支出・返済等）'!$V$18="",'資金繰り表②入力シート（収入・支出・返済等）'!$V$19="",'資金繰り表②入力シート（収入・支出・返済等）'!$V$20="",'資金繰り表②入力シート（収入・支出・返済等）'!$V$21="",'資金繰り表②入力シート（収入・支出・返済等）'!$V$22="",'資金繰り表②入力シート（収入・支出・返済等）'!$V$23="",'資金繰り表②入力シート（収入・支出・返済等）'!$V$24="",'資金繰り表②入力シート（収入・支出・返済等）'!$V$25="",'資金繰り表②入力シート（収入・支出・返済等）'!$V$26="",'資金繰り表②入力シート（収入・支出・返済等）'!$V$27="",'資金繰り表②入力シート（収入・支出・返済等）'!$V$28="",'資金繰り表②入力シート（収入・支出・返済等）'!$V$29="",'資金繰り表②入力シート（収入・支出・返済等）'!$V$30="",'資金繰り表②入力シート（収入・支出・返済等）'!$V$31="",'資金繰り表②入力シート（収入・支出・返済等）'!$V$32=""),"",SUMIF('資金繰り表②入力シート（収入・支出・返済等）'!$V$7:$V$32,'資金繰表②(算式あり)'!$D18,'資金繰り表②入力シート（収入・支出・返済等）'!$X$7:$X$32))</f>
        <v/>
      </c>
      <c r="AB18" s="1094"/>
      <c r="AC18" s="1094" t="str">
        <f>IF(AND('資金繰り表②入力シート（収入・支出・返済等）'!$Y$7="",'資金繰り表②入力シート（収入・支出・返済等）'!$Y$8="",'資金繰り表②入力シート（収入・支出・返済等）'!$Y$9="",'資金繰り表②入力シート（収入・支出・返済等）'!$Y$10="",'資金繰り表②入力シート（収入・支出・返済等）'!$Y$15="",'資金繰り表②入力シート（収入・支出・返済等）'!$Y$16="",'資金繰り表②入力シート（収入・支出・返済等）'!$Y$17="",'資金繰り表②入力シート（収入・支出・返済等）'!$Y$18="",'資金繰り表②入力シート（収入・支出・返済等）'!$Y$19="",'資金繰り表②入力シート（収入・支出・返済等）'!$Y$20="",'資金繰り表②入力シート（収入・支出・返済等）'!$Y$21="",'資金繰り表②入力シート（収入・支出・返済等）'!$Y$22="",'資金繰り表②入力シート（収入・支出・返済等）'!$Y$23="",'資金繰り表②入力シート（収入・支出・返済等）'!$Y$24="",'資金繰り表②入力シート（収入・支出・返済等）'!$Y$25="",'資金繰り表②入力シート（収入・支出・返済等）'!$Y$26="",'資金繰り表②入力シート（収入・支出・返済等）'!$Y$27="",'資金繰り表②入力シート（収入・支出・返済等）'!$Y$28="",'資金繰り表②入力シート（収入・支出・返済等）'!$Y$29="",'資金繰り表②入力シート（収入・支出・返済等）'!$Y$30="",'資金繰り表②入力シート（収入・支出・返済等）'!$Y$31="",'資金繰り表②入力シート（収入・支出・返済等）'!$Y$32=""),"",SUMIF('資金繰り表②入力シート（収入・支出・返済等）'!$Y$7:$Y$32,'資金繰表②(算式あり)'!$D18,'資金繰り表②入力シート（収入・支出・返済等）'!$AA$7:$AA$32))</f>
        <v/>
      </c>
      <c r="AD18" s="1094"/>
      <c r="AE18" s="1094" t="str">
        <f>IF(AND('資金繰り表②入力シート（収入・支出・返済等）'!$AB$7="",'資金繰り表②入力シート（収入・支出・返済等）'!$AB$8="",'資金繰り表②入力シート（収入・支出・返済等）'!$AB$9="",'資金繰り表②入力シート（収入・支出・返済等）'!$AB$10="",'資金繰り表②入力シート（収入・支出・返済等）'!$AB$15="",'資金繰り表②入力シート（収入・支出・返済等）'!$AB$16="",'資金繰り表②入力シート（収入・支出・返済等）'!$AB$17="",'資金繰り表②入力シート（収入・支出・返済等）'!$AB$18="",'資金繰り表②入力シート（収入・支出・返済等）'!$AB$19="",'資金繰り表②入力シート（収入・支出・返済等）'!$AB$20="",'資金繰り表②入力シート（収入・支出・返済等）'!$AB$21="",'資金繰り表②入力シート（収入・支出・返済等）'!$AB$22="",'資金繰り表②入力シート（収入・支出・返済等）'!$AB$23="",'資金繰り表②入力シート（収入・支出・返済等）'!$AB$24="",'資金繰り表②入力シート（収入・支出・返済等）'!$AB$25="",'資金繰り表②入力シート（収入・支出・返済等）'!$AB$26="",'資金繰り表②入力シート（収入・支出・返済等）'!$AB$27="",'資金繰り表②入力シート（収入・支出・返済等）'!$AB$28="",'資金繰り表②入力シート（収入・支出・返済等）'!$AB$29="",'資金繰り表②入力シート（収入・支出・返済等）'!$AB$30="",'資金繰り表②入力シート（収入・支出・返済等）'!$AB$31="",'資金繰り表②入力シート（収入・支出・返済等）'!$AB$32=""),"",SUMIF('資金繰り表②入力シート（収入・支出・返済等）'!$AB$7:$AB$32,'資金繰表②(算式あり)'!$D18,'資金繰り表②入力シート（収入・支出・返済等）'!$AD$7:$AD$32))</f>
        <v/>
      </c>
      <c r="AF18" s="1094"/>
      <c r="AG18" s="92">
        <f>SUM(I18:AF18)</f>
        <v>0</v>
      </c>
      <c r="AH18" s="93"/>
    </row>
    <row r="19" spans="1:34" ht="13.5" customHeight="1">
      <c r="A19" s="1010"/>
      <c r="B19" s="1011"/>
      <c r="C19" s="138"/>
      <c r="D19" s="1088" t="s">
        <v>187</v>
      </c>
      <c r="E19" s="1088"/>
      <c r="F19" s="1088"/>
      <c r="G19" s="1088"/>
      <c r="H19" s="99"/>
      <c r="I19" s="797"/>
      <c r="J19" s="798"/>
      <c r="K19" s="798"/>
      <c r="L19" s="798"/>
      <c r="M19" s="798"/>
      <c r="N19" s="999"/>
      <c r="O19" s="1089" t="str">
        <f>IF(AND('資金繰り表②入力シート（収入・支出・返済等）'!$D$7="",'資金繰り表②入力シート（収入・支出・返済等）'!$D$8="",'資金繰り表②入力シート（収入・支出・返済等）'!$D$9="",'資金繰り表②入力シート（収入・支出・返済等）'!$D$10="",'資金繰り表②入力シート（収入・支出・返済等）'!$D$15="",'資金繰り表②入力シート（収入・支出・返済等）'!$D$16="",'資金繰り表②入力シート（収入・支出・返済等）'!$D$17="",'資金繰り表②入力シート（収入・支出・返済等）'!$D$18="",'資金繰り表②入力シート（収入・支出・返済等）'!$D$19="",'資金繰り表②入力シート（収入・支出・返済等）'!$D$20="",'資金繰り表②入力シート（収入・支出・返済等）'!$D$21="",'資金繰り表②入力シート（収入・支出・返済等）'!$D$22="",'資金繰り表②入力シート（収入・支出・返済等）'!$D$23="",'資金繰り表②入力シート（収入・支出・返済等）'!$D$24="",'資金繰り表②入力シート（収入・支出・返済等）'!$D$25="",'資金繰り表②入力シート（収入・支出・返済等）'!$D$26="",'資金繰り表②入力シート（収入・支出・返済等）'!$D$27="",'資金繰り表②入力シート（収入・支出・返済等）'!$D$28="",'資金繰り表②入力シート（収入・支出・返済等）'!$D$29="",'資金繰り表②入力シート（収入・支出・返済等）'!$D$30="",'資金繰り表②入力シート（収入・支出・返済等）'!$D$31="",'資金繰り表②入力シート（収入・支出・返済等）'!$D$32=""),"",SUMIF('資金繰り表②入力シート（収入・支出・返済等）'!$D$7:$D$32,'資金繰表②(算式あり)'!$D19,'資金繰り表②入力シート（収入・支出・返済等）'!$F$7:$F$32))</f>
        <v/>
      </c>
      <c r="P19" s="1090"/>
      <c r="Q19" s="1091" t="str">
        <f>IF(AND('資金繰り表②入力シート（収入・支出・返済等）'!$G$7="",'資金繰り表②入力シート（収入・支出・返済等）'!$G$8="",'資金繰り表②入力シート（収入・支出・返済等）'!$G$9="",'資金繰り表②入力シート（収入・支出・返済等）'!$G$10="",'資金繰り表②入力シート（収入・支出・返済等）'!$G$15="",'資金繰り表②入力シート（収入・支出・返済等）'!$G$16="",'資金繰り表②入力シート（収入・支出・返済等）'!$G$17="",'資金繰り表②入力シート（収入・支出・返済等）'!$G$18="",'資金繰り表②入力シート（収入・支出・返済等）'!$G$19="",'資金繰り表②入力シート（収入・支出・返済等）'!$G$20="",'資金繰り表②入力シート（収入・支出・返済等）'!$G$21="",'資金繰り表②入力シート（収入・支出・返済等）'!$G$22="",'資金繰り表②入力シート（収入・支出・返済等）'!$G$23="",'資金繰り表②入力シート（収入・支出・返済等）'!$G$24="",'資金繰り表②入力シート（収入・支出・返済等）'!$G$25="",'資金繰り表②入力シート（収入・支出・返済等）'!$G$26="",'資金繰り表②入力シート（収入・支出・返済等）'!$G$27="",'資金繰り表②入力シート（収入・支出・返済等）'!$G$28="",'資金繰り表②入力シート（収入・支出・返済等）'!$G$29="",'資金繰り表②入力シート（収入・支出・返済等）'!$G$30="",'資金繰り表②入力シート（収入・支出・返済等）'!$G$31="",'資金繰り表②入力シート（収入・支出・返済等）'!$G$32=""),"",SUMIF('資金繰り表②入力シート（収入・支出・返済等）'!$G$7:$G$32,'資金繰表②(算式あり)'!$D19,'資金繰り表②入力シート（収入・支出・返済等）'!$I$7:$I$32))</f>
        <v/>
      </c>
      <c r="R19" s="1091"/>
      <c r="S19" s="1091" t="str">
        <f>IF(AND('資金繰り表②入力シート（収入・支出・返済等）'!$J$7="",'資金繰り表②入力シート（収入・支出・返済等）'!$J$8="",'資金繰り表②入力シート（収入・支出・返済等）'!$J$9="",'資金繰り表②入力シート（収入・支出・返済等）'!$J$10="",'資金繰り表②入力シート（収入・支出・返済等）'!$J$15="",'資金繰り表②入力シート（収入・支出・返済等）'!$J$16="",'資金繰り表②入力シート（収入・支出・返済等）'!$J$17="",'資金繰り表②入力シート（収入・支出・返済等）'!$J$18="",'資金繰り表②入力シート（収入・支出・返済等）'!$J$19="",'資金繰り表②入力シート（収入・支出・返済等）'!$J$20="",'資金繰り表②入力シート（収入・支出・返済等）'!$J$21="",'資金繰り表②入力シート（収入・支出・返済等）'!$J$22="",'資金繰り表②入力シート（収入・支出・返済等）'!$J$23="",'資金繰り表②入力シート（収入・支出・返済等）'!$J$24="",'資金繰り表②入力シート（収入・支出・返済等）'!$J$25="",'資金繰り表②入力シート（収入・支出・返済等）'!$J$26="",'資金繰り表②入力シート（収入・支出・返済等）'!$J$27="",'資金繰り表②入力シート（収入・支出・返済等）'!$J$28="",'資金繰り表②入力シート（収入・支出・返済等）'!$J$29="",'資金繰り表②入力シート（収入・支出・返済等）'!$J$30="",'資金繰り表②入力シート（収入・支出・返済等）'!$J$31="",'資金繰り表②入力シート（収入・支出・返済等）'!$J$32=""),"",SUMIF('資金繰り表②入力シート（収入・支出・返済等）'!$J$7:$J$32,'資金繰表②(算式あり)'!$D19,'資金繰り表②入力シート（収入・支出・返済等）'!$L$7:$L$32))</f>
        <v/>
      </c>
      <c r="T19" s="1091"/>
      <c r="U19" s="1093" t="str">
        <f>IF(AND('資金繰り表②入力シート（収入・支出・返済等）'!$M$7="",'資金繰り表②入力シート（収入・支出・返済等）'!$M$8="",'資金繰り表②入力シート（収入・支出・返済等）'!$M$9="",'資金繰り表②入力シート（収入・支出・返済等）'!$M$10="",'資金繰り表②入力シート（収入・支出・返済等）'!$M$15="",'資金繰り表②入力シート（収入・支出・返済等）'!$M$16="",'資金繰り表②入力シート（収入・支出・返済等）'!$M$17="",'資金繰り表②入力シート（収入・支出・返済等）'!$M$18="",'資金繰り表②入力シート（収入・支出・返済等）'!$M$19="",'資金繰り表②入力シート（収入・支出・返済等）'!$M$20="",'資金繰り表②入力シート（収入・支出・返済等）'!$M$21="",'資金繰り表②入力シート（収入・支出・返済等）'!$M$22="",'資金繰り表②入力シート（収入・支出・返済等）'!$M$23="",'資金繰り表②入力シート（収入・支出・返済等）'!$M$24="",'資金繰り表②入力シート（収入・支出・返済等）'!$M$25="",'資金繰り表②入力シート（収入・支出・返済等）'!$M$26="",'資金繰り表②入力シート（収入・支出・返済等）'!$M$27="",'資金繰り表②入力シート（収入・支出・返済等）'!$M$28="",'資金繰り表②入力シート（収入・支出・返済等）'!$M$29="",'資金繰り表②入力シート（収入・支出・返済等）'!$M$30="",'資金繰り表②入力シート（収入・支出・返済等）'!$M$31="",'資金繰り表②入力シート（収入・支出・返済等）'!$M$32=""),"",SUMIF('資金繰り表②入力シート（収入・支出・返済等）'!$M$7:$M$32,'資金繰表②(算式あり)'!$D19,'資金繰り表②入力シート（収入・支出・返済等）'!$O$7:$O$32))</f>
        <v/>
      </c>
      <c r="V19" s="1091"/>
      <c r="W19" s="1068" t="str">
        <f>IF(AND('資金繰り表②入力シート（収入・支出・返済等）'!$P$7="",'資金繰り表②入力シート（収入・支出・返済等）'!$P$8="",'資金繰り表②入力シート（収入・支出・返済等）'!$P$9="",'資金繰り表②入力シート（収入・支出・返済等）'!$P$10="",'資金繰り表②入力シート（収入・支出・返済等）'!$P$15="",'資金繰り表②入力シート（収入・支出・返済等）'!$P$16="",'資金繰り表②入力シート（収入・支出・返済等）'!$P$17="",'資金繰り表②入力シート（収入・支出・返済等）'!$P$18="",'資金繰り表②入力シート（収入・支出・返済等）'!$P$19="",'資金繰り表②入力シート（収入・支出・返済等）'!$P$20="",'資金繰り表②入力シート（収入・支出・返済等）'!$P$21="",'資金繰り表②入力シート（収入・支出・返済等）'!$P$22="",'資金繰り表②入力シート（収入・支出・返済等）'!$P$23="",'資金繰り表②入力シート（収入・支出・返済等）'!$P$24="",'資金繰り表②入力シート（収入・支出・返済等）'!$P$25="",'資金繰り表②入力シート（収入・支出・返済等）'!$P$26="",'資金繰り表②入力シート（収入・支出・返済等）'!$P$27="",'資金繰り表②入力シート（収入・支出・返済等）'!$P$28="",'資金繰り表②入力シート（収入・支出・返済等）'!$P$29="",'資金繰り表②入力シート（収入・支出・返済等）'!$P$30="",'資金繰り表②入力シート（収入・支出・返済等）'!$P$31="",'資金繰り表②入力シート（収入・支出・返済等）'!$P$32=""),"",SUMIF('資金繰り表②入力シート（収入・支出・返済等）'!$P$7:$P$32,'資金繰表②(算式あり)'!$D19,'資金繰り表②入力シート（収入・支出・返済等）'!$R$7:$R$32))</f>
        <v/>
      </c>
      <c r="X19" s="1068"/>
      <c r="Y19" s="1068" t="str">
        <f>IF(AND('資金繰り表②入力シート（収入・支出・返済等）'!$S$7="",'資金繰り表②入力シート（収入・支出・返済等）'!$S$8="",'資金繰り表②入力シート（収入・支出・返済等）'!$S$9="",'資金繰り表②入力シート（収入・支出・返済等）'!$S$10="",'資金繰り表②入力シート（収入・支出・返済等）'!$S$15="",'資金繰り表②入力シート（収入・支出・返済等）'!$S$16="",'資金繰り表②入力シート（収入・支出・返済等）'!$S$17="",'資金繰り表②入力シート（収入・支出・返済等）'!$S$18="",'資金繰り表②入力シート（収入・支出・返済等）'!$S$19="",'資金繰り表②入力シート（収入・支出・返済等）'!$S$20="",'資金繰り表②入力シート（収入・支出・返済等）'!$S$21="",'資金繰り表②入力シート（収入・支出・返済等）'!$S$22="",'資金繰り表②入力シート（収入・支出・返済等）'!$S$23="",'資金繰り表②入力シート（収入・支出・返済等）'!$S$24="",'資金繰り表②入力シート（収入・支出・返済等）'!$S$25="",'資金繰り表②入力シート（収入・支出・返済等）'!$S$26="",'資金繰り表②入力シート（収入・支出・返済等）'!$S$27="",'資金繰り表②入力シート（収入・支出・返済等）'!$S$28="",'資金繰り表②入力シート（収入・支出・返済等）'!$S$29="",'資金繰り表②入力シート（収入・支出・返済等）'!$S$30="",'資金繰り表②入力シート（収入・支出・返済等）'!$S$31="",'資金繰り表②入力シート（収入・支出・返済等）'!$S$32=""),"",SUMIF('資金繰り表②入力シート（収入・支出・返済等）'!$S$7:$S$32,'資金繰表②(算式あり)'!$D19,'資金繰り表②入力シート（収入・支出・返済等）'!$U$7:$U$32))</f>
        <v/>
      </c>
      <c r="Z19" s="1068"/>
      <c r="AA19" s="1068" t="str">
        <f>IF(AND('資金繰り表②入力シート（収入・支出・返済等）'!$V$7="",'資金繰り表②入力シート（収入・支出・返済等）'!$V$8="",'資金繰り表②入力シート（収入・支出・返済等）'!$V$9="",'資金繰り表②入力シート（収入・支出・返済等）'!$V$10="",'資金繰り表②入力シート（収入・支出・返済等）'!$V$15="",'資金繰り表②入力シート（収入・支出・返済等）'!$V$16="",'資金繰り表②入力シート（収入・支出・返済等）'!$V$17="",'資金繰り表②入力シート（収入・支出・返済等）'!$V$18="",'資金繰り表②入力シート（収入・支出・返済等）'!$V$19="",'資金繰り表②入力シート（収入・支出・返済等）'!$V$20="",'資金繰り表②入力シート（収入・支出・返済等）'!$V$21="",'資金繰り表②入力シート（収入・支出・返済等）'!$V$22="",'資金繰り表②入力シート（収入・支出・返済等）'!$V$23="",'資金繰り表②入力シート（収入・支出・返済等）'!$V$24="",'資金繰り表②入力シート（収入・支出・返済等）'!$V$25="",'資金繰り表②入力シート（収入・支出・返済等）'!$V$26="",'資金繰り表②入力シート（収入・支出・返済等）'!$V$27="",'資金繰り表②入力シート（収入・支出・返済等）'!$V$28="",'資金繰り表②入力シート（収入・支出・返済等）'!$V$29="",'資金繰り表②入力シート（収入・支出・返済等）'!$V$30="",'資金繰り表②入力シート（収入・支出・返済等）'!$V$31="",'資金繰り表②入力シート（収入・支出・返済等）'!$V$32=""),"",SUMIF('資金繰り表②入力シート（収入・支出・返済等）'!$V$7:$V$32,'資金繰表②(算式あり)'!$D19,'資金繰り表②入力シート（収入・支出・返済等）'!$X$7:$X$32))</f>
        <v/>
      </c>
      <c r="AB19" s="1068"/>
      <c r="AC19" s="1068" t="str">
        <f>IF(AND('資金繰り表②入力シート（収入・支出・返済等）'!$Y$7="",'資金繰り表②入力シート（収入・支出・返済等）'!$Y$8="",'資金繰り表②入力シート（収入・支出・返済等）'!$Y$9="",'資金繰り表②入力シート（収入・支出・返済等）'!$Y$10="",'資金繰り表②入力シート（収入・支出・返済等）'!$Y$15="",'資金繰り表②入力シート（収入・支出・返済等）'!$Y$16="",'資金繰り表②入力シート（収入・支出・返済等）'!$Y$17="",'資金繰り表②入力シート（収入・支出・返済等）'!$Y$18="",'資金繰り表②入力シート（収入・支出・返済等）'!$Y$19="",'資金繰り表②入力シート（収入・支出・返済等）'!$Y$20="",'資金繰り表②入力シート（収入・支出・返済等）'!$Y$21="",'資金繰り表②入力シート（収入・支出・返済等）'!$Y$22="",'資金繰り表②入力シート（収入・支出・返済等）'!$Y$23="",'資金繰り表②入力シート（収入・支出・返済等）'!$Y$24="",'資金繰り表②入力シート（収入・支出・返済等）'!$Y$25="",'資金繰り表②入力シート（収入・支出・返済等）'!$Y$26="",'資金繰り表②入力シート（収入・支出・返済等）'!$Y$27="",'資金繰り表②入力シート（収入・支出・返済等）'!$Y$28="",'資金繰り表②入力シート（収入・支出・返済等）'!$Y$29="",'資金繰り表②入力シート（収入・支出・返済等）'!$Y$30="",'資金繰り表②入力シート（収入・支出・返済等）'!$Y$31="",'資金繰り表②入力シート（収入・支出・返済等）'!$Y$32=""),"",SUMIF('資金繰り表②入力シート（収入・支出・返済等）'!$Y$7:$Y$32,'資金繰表②(算式あり)'!$D19,'資金繰り表②入力シート（収入・支出・返済等）'!$AA$7:$AA$32))</f>
        <v/>
      </c>
      <c r="AD19" s="1068"/>
      <c r="AE19" s="1068" t="str">
        <f>IF(AND('資金繰り表②入力シート（収入・支出・返済等）'!$AB$7="",'資金繰り表②入力シート（収入・支出・返済等）'!$AB$8="",'資金繰り表②入力シート（収入・支出・返済等）'!$AB$9="",'資金繰り表②入力シート（収入・支出・返済等）'!$AB$10="",'資金繰り表②入力シート（収入・支出・返済等）'!$AB$15="",'資金繰り表②入力シート（収入・支出・返済等）'!$AB$16="",'資金繰り表②入力シート（収入・支出・返済等）'!$AB$17="",'資金繰り表②入力シート（収入・支出・返済等）'!$AB$18="",'資金繰り表②入力シート（収入・支出・返済等）'!$AB$19="",'資金繰り表②入力シート（収入・支出・返済等）'!$AB$20="",'資金繰り表②入力シート（収入・支出・返済等）'!$AB$21="",'資金繰り表②入力シート（収入・支出・返済等）'!$AB$22="",'資金繰り表②入力シート（収入・支出・返済等）'!$AB$23="",'資金繰り表②入力シート（収入・支出・返済等）'!$AB$24="",'資金繰り表②入力シート（収入・支出・返済等）'!$AB$25="",'資金繰り表②入力シート（収入・支出・返済等）'!$AB$26="",'資金繰り表②入力シート（収入・支出・返済等）'!$AB$27="",'資金繰り表②入力シート（収入・支出・返済等）'!$AB$28="",'資金繰り表②入力シート（収入・支出・返済等）'!$AB$29="",'資金繰り表②入力シート（収入・支出・返済等）'!$AB$30="",'資金繰り表②入力シート（収入・支出・返済等）'!$AB$31="",'資金繰り表②入力シート（収入・支出・返済等）'!$AB$32=""),"",SUMIF('資金繰り表②入力シート（収入・支出・返済等）'!$AB$7:$AB$32,'資金繰表②(算式あり)'!$D19,'資金繰り表②入力シート（収入・支出・返済等）'!$AD$7:$AD$32))</f>
        <v/>
      </c>
      <c r="AF19" s="1087"/>
      <c r="AG19" s="96">
        <f t="shared" ref="AG19:AG35" si="0">SUM(I19:AF19)</f>
        <v>0</v>
      </c>
      <c r="AH19" s="125"/>
    </row>
    <row r="20" spans="1:34" ht="13.5" customHeight="1">
      <c r="A20" s="1010"/>
      <c r="B20" s="1011"/>
      <c r="C20" s="114"/>
      <c r="D20" s="1003" t="s">
        <v>188</v>
      </c>
      <c r="E20" s="1003"/>
      <c r="F20" s="1003"/>
      <c r="G20" s="1003"/>
      <c r="H20" s="99"/>
      <c r="I20" s="797"/>
      <c r="J20" s="798"/>
      <c r="K20" s="798"/>
      <c r="L20" s="798"/>
      <c r="M20" s="798"/>
      <c r="N20" s="999"/>
      <c r="O20" s="1089" t="str">
        <f>IF(AND('資金繰り表②入力シート（収入・支出・返済等）'!$D$7="",'資金繰り表②入力シート（収入・支出・返済等）'!$D$8="",'資金繰り表②入力シート（収入・支出・返済等）'!$D$9="",'資金繰り表②入力シート（収入・支出・返済等）'!$D$10="",'資金繰り表②入力シート（収入・支出・返済等）'!$D$15="",'資金繰り表②入力シート（収入・支出・返済等）'!$D$16="",'資金繰り表②入力シート（収入・支出・返済等）'!$D$17="",'資金繰り表②入力シート（収入・支出・返済等）'!$D$18="",'資金繰り表②入力シート（収入・支出・返済等）'!$D$19="",'資金繰り表②入力シート（収入・支出・返済等）'!$D$20="",'資金繰り表②入力シート（収入・支出・返済等）'!$D$21="",'資金繰り表②入力シート（収入・支出・返済等）'!$D$22="",'資金繰り表②入力シート（収入・支出・返済等）'!$D$23="",'資金繰り表②入力シート（収入・支出・返済等）'!$D$24="",'資金繰り表②入力シート（収入・支出・返済等）'!$D$25="",'資金繰り表②入力シート（収入・支出・返済等）'!$D$26="",'資金繰り表②入力シート（収入・支出・返済等）'!$D$27="",'資金繰り表②入力シート（収入・支出・返済等）'!$D$28="",'資金繰り表②入力シート（収入・支出・返済等）'!$D$29="",'資金繰り表②入力シート（収入・支出・返済等）'!$D$30="",'資金繰り表②入力シート（収入・支出・返済等）'!$D$31="",'資金繰り表②入力シート（収入・支出・返済等）'!$D$32=""),"",SUMIF('資金繰り表②入力シート（収入・支出・返済等）'!$D$7:$D$32,'資金繰表②(算式あり)'!$D20,'資金繰り表②入力シート（収入・支出・返済等）'!$F$7:$F$32))</f>
        <v/>
      </c>
      <c r="P20" s="1090"/>
      <c r="Q20" s="1091" t="str">
        <f>IF(AND('資金繰り表②入力シート（収入・支出・返済等）'!$G$7="",'資金繰り表②入力シート（収入・支出・返済等）'!$G$8="",'資金繰り表②入力シート（収入・支出・返済等）'!$G$9="",'資金繰り表②入力シート（収入・支出・返済等）'!$G$10="",'資金繰り表②入力シート（収入・支出・返済等）'!$G$15="",'資金繰り表②入力シート（収入・支出・返済等）'!$G$16="",'資金繰り表②入力シート（収入・支出・返済等）'!$G$17="",'資金繰り表②入力シート（収入・支出・返済等）'!$G$18="",'資金繰り表②入力シート（収入・支出・返済等）'!$G$19="",'資金繰り表②入力シート（収入・支出・返済等）'!$G$20="",'資金繰り表②入力シート（収入・支出・返済等）'!$G$21="",'資金繰り表②入力シート（収入・支出・返済等）'!$G$22="",'資金繰り表②入力シート（収入・支出・返済等）'!$G$23="",'資金繰り表②入力シート（収入・支出・返済等）'!$G$24="",'資金繰り表②入力シート（収入・支出・返済等）'!$G$25="",'資金繰り表②入力シート（収入・支出・返済等）'!$G$26="",'資金繰り表②入力シート（収入・支出・返済等）'!$G$27="",'資金繰り表②入力シート（収入・支出・返済等）'!$G$28="",'資金繰り表②入力シート（収入・支出・返済等）'!$G$29="",'資金繰り表②入力シート（収入・支出・返済等）'!$G$30="",'資金繰り表②入力シート（収入・支出・返済等）'!$G$31="",'資金繰り表②入力シート（収入・支出・返済等）'!$G$32=""),"",SUMIF('資金繰り表②入力シート（収入・支出・返済等）'!$G$7:$G$32,'資金繰表②(算式あり)'!$D20,'資金繰り表②入力シート（収入・支出・返済等）'!$I$7:$I$32))</f>
        <v/>
      </c>
      <c r="R20" s="1091"/>
      <c r="S20" s="1091" t="str">
        <f>IF(AND('資金繰り表②入力シート（収入・支出・返済等）'!$J$7="",'資金繰り表②入力シート（収入・支出・返済等）'!$J$8="",'資金繰り表②入力シート（収入・支出・返済等）'!$J$9="",'資金繰り表②入力シート（収入・支出・返済等）'!$J$10="",'資金繰り表②入力シート（収入・支出・返済等）'!$J$15="",'資金繰り表②入力シート（収入・支出・返済等）'!$J$16="",'資金繰り表②入力シート（収入・支出・返済等）'!$J$17="",'資金繰り表②入力シート（収入・支出・返済等）'!$J$18="",'資金繰り表②入力シート（収入・支出・返済等）'!$J$19="",'資金繰り表②入力シート（収入・支出・返済等）'!$J$20="",'資金繰り表②入力シート（収入・支出・返済等）'!$J$21="",'資金繰り表②入力シート（収入・支出・返済等）'!$J$22="",'資金繰り表②入力シート（収入・支出・返済等）'!$J$23="",'資金繰り表②入力シート（収入・支出・返済等）'!$J$24="",'資金繰り表②入力シート（収入・支出・返済等）'!$J$25="",'資金繰り表②入力シート（収入・支出・返済等）'!$J$26="",'資金繰り表②入力シート（収入・支出・返済等）'!$J$27="",'資金繰り表②入力シート（収入・支出・返済等）'!$J$28="",'資金繰り表②入力シート（収入・支出・返済等）'!$J$29="",'資金繰り表②入力シート（収入・支出・返済等）'!$J$30="",'資金繰り表②入力シート（収入・支出・返済等）'!$J$31="",'資金繰り表②入力シート（収入・支出・返済等）'!$J$32=""),"",SUMIF('資金繰り表②入力シート（収入・支出・返済等）'!$J$7:$J$32,'資金繰表②(算式あり)'!$D20,'資金繰り表②入力シート（収入・支出・返済等）'!$L$7:$L$32))</f>
        <v/>
      </c>
      <c r="T20" s="1091"/>
      <c r="U20" s="1093" t="str">
        <f>IF(AND('資金繰り表②入力シート（収入・支出・返済等）'!$M$7="",'資金繰り表②入力シート（収入・支出・返済等）'!$M$8="",'資金繰り表②入力シート（収入・支出・返済等）'!$M$9="",'資金繰り表②入力シート（収入・支出・返済等）'!$M$10="",'資金繰り表②入力シート（収入・支出・返済等）'!$M$15="",'資金繰り表②入力シート（収入・支出・返済等）'!$M$16="",'資金繰り表②入力シート（収入・支出・返済等）'!$M$17="",'資金繰り表②入力シート（収入・支出・返済等）'!$M$18="",'資金繰り表②入力シート（収入・支出・返済等）'!$M$19="",'資金繰り表②入力シート（収入・支出・返済等）'!$M$20="",'資金繰り表②入力シート（収入・支出・返済等）'!$M$21="",'資金繰り表②入力シート（収入・支出・返済等）'!$M$22="",'資金繰り表②入力シート（収入・支出・返済等）'!$M$23="",'資金繰り表②入力シート（収入・支出・返済等）'!$M$24="",'資金繰り表②入力シート（収入・支出・返済等）'!$M$25="",'資金繰り表②入力シート（収入・支出・返済等）'!$M$26="",'資金繰り表②入力シート（収入・支出・返済等）'!$M$27="",'資金繰り表②入力シート（収入・支出・返済等）'!$M$28="",'資金繰り表②入力シート（収入・支出・返済等）'!$M$29="",'資金繰り表②入力シート（収入・支出・返済等）'!$M$30="",'資金繰り表②入力シート（収入・支出・返済等）'!$M$31="",'資金繰り表②入力シート（収入・支出・返済等）'!$M$32=""),"",SUMIF('資金繰り表②入力シート（収入・支出・返済等）'!$M$7:$M$32,'資金繰表②(算式あり)'!$D20,'資金繰り表②入力シート（収入・支出・返済等）'!$O$7:$O$32))</f>
        <v/>
      </c>
      <c r="V20" s="1091"/>
      <c r="W20" s="1068" t="str">
        <f>IF(AND('資金繰り表②入力シート（収入・支出・返済等）'!$P$7="",'資金繰り表②入力シート（収入・支出・返済等）'!$P$8="",'資金繰り表②入力シート（収入・支出・返済等）'!$P$9="",'資金繰り表②入力シート（収入・支出・返済等）'!$P$10="",'資金繰り表②入力シート（収入・支出・返済等）'!$P$15="",'資金繰り表②入力シート（収入・支出・返済等）'!$P$16="",'資金繰り表②入力シート（収入・支出・返済等）'!$P$17="",'資金繰り表②入力シート（収入・支出・返済等）'!$P$18="",'資金繰り表②入力シート（収入・支出・返済等）'!$P$19="",'資金繰り表②入力シート（収入・支出・返済等）'!$P$20="",'資金繰り表②入力シート（収入・支出・返済等）'!$P$21="",'資金繰り表②入力シート（収入・支出・返済等）'!$P$22="",'資金繰り表②入力シート（収入・支出・返済等）'!$P$23="",'資金繰り表②入力シート（収入・支出・返済等）'!$P$24="",'資金繰り表②入力シート（収入・支出・返済等）'!$P$25="",'資金繰り表②入力シート（収入・支出・返済等）'!$P$26="",'資金繰り表②入力シート（収入・支出・返済等）'!$P$27="",'資金繰り表②入力シート（収入・支出・返済等）'!$P$28="",'資金繰り表②入力シート（収入・支出・返済等）'!$P$29="",'資金繰り表②入力シート（収入・支出・返済等）'!$P$30="",'資金繰り表②入力シート（収入・支出・返済等）'!$P$31="",'資金繰り表②入力シート（収入・支出・返済等）'!$P$32=""),"",SUMIF('資金繰り表②入力シート（収入・支出・返済等）'!$P$7:$P$32,'資金繰表②(算式あり)'!$D20,'資金繰り表②入力シート（収入・支出・返済等）'!$R$7:$R$32))</f>
        <v/>
      </c>
      <c r="X20" s="1068"/>
      <c r="Y20" s="1068" t="str">
        <f>IF(AND('資金繰り表②入力シート（収入・支出・返済等）'!$S$7="",'資金繰り表②入力シート（収入・支出・返済等）'!$S$8="",'資金繰り表②入力シート（収入・支出・返済等）'!$S$9="",'資金繰り表②入力シート（収入・支出・返済等）'!$S$10="",'資金繰り表②入力シート（収入・支出・返済等）'!$S$15="",'資金繰り表②入力シート（収入・支出・返済等）'!$S$16="",'資金繰り表②入力シート（収入・支出・返済等）'!$S$17="",'資金繰り表②入力シート（収入・支出・返済等）'!$S$18="",'資金繰り表②入力シート（収入・支出・返済等）'!$S$19="",'資金繰り表②入力シート（収入・支出・返済等）'!$S$20="",'資金繰り表②入力シート（収入・支出・返済等）'!$S$21="",'資金繰り表②入力シート（収入・支出・返済等）'!$S$22="",'資金繰り表②入力シート（収入・支出・返済等）'!$S$23="",'資金繰り表②入力シート（収入・支出・返済等）'!$S$24="",'資金繰り表②入力シート（収入・支出・返済等）'!$S$25="",'資金繰り表②入力シート（収入・支出・返済等）'!$S$26="",'資金繰り表②入力シート（収入・支出・返済等）'!$S$27="",'資金繰り表②入力シート（収入・支出・返済等）'!$S$28="",'資金繰り表②入力シート（収入・支出・返済等）'!$S$29="",'資金繰り表②入力シート（収入・支出・返済等）'!$S$30="",'資金繰り表②入力シート（収入・支出・返済等）'!$S$31="",'資金繰り表②入力シート（収入・支出・返済等）'!$S$32=""),"",SUMIF('資金繰り表②入力シート（収入・支出・返済等）'!$S$7:$S$32,'資金繰表②(算式あり)'!$D20,'資金繰り表②入力シート（収入・支出・返済等）'!$U$7:$U$32))</f>
        <v/>
      </c>
      <c r="Z20" s="1068"/>
      <c r="AA20" s="1068" t="str">
        <f>IF(AND('資金繰り表②入力シート（収入・支出・返済等）'!$V$7="",'資金繰り表②入力シート（収入・支出・返済等）'!$V$8="",'資金繰り表②入力シート（収入・支出・返済等）'!$V$9="",'資金繰り表②入力シート（収入・支出・返済等）'!$V$10="",'資金繰り表②入力シート（収入・支出・返済等）'!$V$15="",'資金繰り表②入力シート（収入・支出・返済等）'!$V$16="",'資金繰り表②入力シート（収入・支出・返済等）'!$V$17="",'資金繰り表②入力シート（収入・支出・返済等）'!$V$18="",'資金繰り表②入力シート（収入・支出・返済等）'!$V$19="",'資金繰り表②入力シート（収入・支出・返済等）'!$V$20="",'資金繰り表②入力シート（収入・支出・返済等）'!$V$21="",'資金繰り表②入力シート（収入・支出・返済等）'!$V$22="",'資金繰り表②入力シート（収入・支出・返済等）'!$V$23="",'資金繰り表②入力シート（収入・支出・返済等）'!$V$24="",'資金繰り表②入力シート（収入・支出・返済等）'!$V$25="",'資金繰り表②入力シート（収入・支出・返済等）'!$V$26="",'資金繰り表②入力シート（収入・支出・返済等）'!$V$27="",'資金繰り表②入力シート（収入・支出・返済等）'!$V$28="",'資金繰り表②入力シート（収入・支出・返済等）'!$V$29="",'資金繰り表②入力シート（収入・支出・返済等）'!$V$30="",'資金繰り表②入力シート（収入・支出・返済等）'!$V$31="",'資金繰り表②入力シート（収入・支出・返済等）'!$V$32=""),"",SUMIF('資金繰り表②入力シート（収入・支出・返済等）'!$V$7:$V$32,'資金繰表②(算式あり)'!$D20,'資金繰り表②入力シート（収入・支出・返済等）'!$X$7:$X$32))</f>
        <v/>
      </c>
      <c r="AB20" s="1068"/>
      <c r="AC20" s="1068" t="str">
        <f>IF(AND('資金繰り表②入力シート（収入・支出・返済等）'!$Y$7="",'資金繰り表②入力シート（収入・支出・返済等）'!$Y$8="",'資金繰り表②入力シート（収入・支出・返済等）'!$Y$9="",'資金繰り表②入力シート（収入・支出・返済等）'!$Y$10="",'資金繰り表②入力シート（収入・支出・返済等）'!$Y$15="",'資金繰り表②入力シート（収入・支出・返済等）'!$Y$16="",'資金繰り表②入力シート（収入・支出・返済等）'!$Y$17="",'資金繰り表②入力シート（収入・支出・返済等）'!$Y$18="",'資金繰り表②入力シート（収入・支出・返済等）'!$Y$19="",'資金繰り表②入力シート（収入・支出・返済等）'!$Y$20="",'資金繰り表②入力シート（収入・支出・返済等）'!$Y$21="",'資金繰り表②入力シート（収入・支出・返済等）'!$Y$22="",'資金繰り表②入力シート（収入・支出・返済等）'!$Y$23="",'資金繰り表②入力シート（収入・支出・返済等）'!$Y$24="",'資金繰り表②入力シート（収入・支出・返済等）'!$Y$25="",'資金繰り表②入力シート（収入・支出・返済等）'!$Y$26="",'資金繰り表②入力シート（収入・支出・返済等）'!$Y$27="",'資金繰り表②入力シート（収入・支出・返済等）'!$Y$28="",'資金繰り表②入力シート（収入・支出・返済等）'!$Y$29="",'資金繰り表②入力シート（収入・支出・返済等）'!$Y$30="",'資金繰り表②入力シート（収入・支出・返済等）'!$Y$31="",'資金繰り表②入力シート（収入・支出・返済等）'!$Y$32=""),"",SUMIF('資金繰り表②入力シート（収入・支出・返済等）'!$Y$7:$Y$32,'資金繰表②(算式あり)'!$D20,'資金繰り表②入力シート（収入・支出・返済等）'!$AA$7:$AA$32))</f>
        <v/>
      </c>
      <c r="AD20" s="1068"/>
      <c r="AE20" s="1068" t="str">
        <f>IF(AND('資金繰り表②入力シート（収入・支出・返済等）'!$AB$7="",'資金繰り表②入力シート（収入・支出・返済等）'!$AB$8="",'資金繰り表②入力シート（収入・支出・返済等）'!$AB$9="",'資金繰り表②入力シート（収入・支出・返済等）'!$AB$10="",'資金繰り表②入力シート（収入・支出・返済等）'!$AB$15="",'資金繰り表②入力シート（収入・支出・返済等）'!$AB$16="",'資金繰り表②入力シート（収入・支出・返済等）'!$AB$17="",'資金繰り表②入力シート（収入・支出・返済等）'!$AB$18="",'資金繰り表②入力シート（収入・支出・返済等）'!$AB$19="",'資金繰り表②入力シート（収入・支出・返済等）'!$AB$20="",'資金繰り表②入力シート（収入・支出・返済等）'!$AB$21="",'資金繰り表②入力シート（収入・支出・返済等）'!$AB$22="",'資金繰り表②入力シート（収入・支出・返済等）'!$AB$23="",'資金繰り表②入力シート（収入・支出・返済等）'!$AB$24="",'資金繰り表②入力シート（収入・支出・返済等）'!$AB$25="",'資金繰り表②入力シート（収入・支出・返済等）'!$AB$26="",'資金繰り表②入力シート（収入・支出・返済等）'!$AB$27="",'資金繰り表②入力シート（収入・支出・返済等）'!$AB$28="",'資金繰り表②入力シート（収入・支出・返済等）'!$AB$29="",'資金繰り表②入力シート（収入・支出・返済等）'!$AB$30="",'資金繰り表②入力シート（収入・支出・返済等）'!$AB$31="",'資金繰り表②入力シート（収入・支出・返済等）'!$AB$32=""),"",SUMIF('資金繰り表②入力シート（収入・支出・返済等）'!$AB$7:$AB$32,'資金繰表②(算式あり)'!$D20,'資金繰り表②入力シート（収入・支出・返済等）'!$AD$7:$AD$32))</f>
        <v/>
      </c>
      <c r="AF20" s="1087"/>
      <c r="AG20" s="96">
        <f t="shared" si="0"/>
        <v>0</v>
      </c>
      <c r="AH20" s="97"/>
    </row>
    <row r="21" spans="1:34" ht="13.5" customHeight="1">
      <c r="A21" s="1010"/>
      <c r="B21" s="1011"/>
      <c r="C21" s="114"/>
      <c r="D21" s="1003" t="s">
        <v>154</v>
      </c>
      <c r="E21" s="1003"/>
      <c r="F21" s="1003"/>
      <c r="G21" s="1003"/>
      <c r="H21" s="99"/>
      <c r="I21" s="797"/>
      <c r="J21" s="798"/>
      <c r="K21" s="798"/>
      <c r="L21" s="798"/>
      <c r="M21" s="798"/>
      <c r="N21" s="999"/>
      <c r="O21" s="1089" t="str">
        <f>IF(AND('資金繰り表②入力シート（収入・支出・返済等）'!$D$7="",'資金繰り表②入力シート（収入・支出・返済等）'!$D$8="",'資金繰り表②入力シート（収入・支出・返済等）'!$D$9="",'資金繰り表②入力シート（収入・支出・返済等）'!$D$10="",'資金繰り表②入力シート（収入・支出・返済等）'!$D$15="",'資金繰り表②入力シート（収入・支出・返済等）'!$D$16="",'資金繰り表②入力シート（収入・支出・返済等）'!$D$17="",'資金繰り表②入力シート（収入・支出・返済等）'!$D$18="",'資金繰り表②入力シート（収入・支出・返済等）'!$D$19="",'資金繰り表②入力シート（収入・支出・返済等）'!$D$20="",'資金繰り表②入力シート（収入・支出・返済等）'!$D$21="",'資金繰り表②入力シート（収入・支出・返済等）'!$D$22="",'資金繰り表②入力シート（収入・支出・返済等）'!$D$23="",'資金繰り表②入力シート（収入・支出・返済等）'!$D$24="",'資金繰り表②入力シート（収入・支出・返済等）'!$D$25="",'資金繰り表②入力シート（収入・支出・返済等）'!$D$26="",'資金繰り表②入力シート（収入・支出・返済等）'!$D$27="",'資金繰り表②入力シート（収入・支出・返済等）'!$D$28="",'資金繰り表②入力シート（収入・支出・返済等）'!$D$29="",'資金繰り表②入力シート（収入・支出・返済等）'!$D$30="",'資金繰り表②入力シート（収入・支出・返済等）'!$D$31="",'資金繰り表②入力シート（収入・支出・返済等）'!$D$32=""),"",SUMIF('資金繰り表②入力シート（収入・支出・返済等）'!$D$7:$D$32,'資金繰表②(算式あり)'!$D21,'資金繰り表②入力シート（収入・支出・返済等）'!$F$7:$F$32))</f>
        <v/>
      </c>
      <c r="P21" s="1090"/>
      <c r="Q21" s="1091" t="str">
        <f>IF(AND('資金繰り表②入力シート（収入・支出・返済等）'!$G$7="",'資金繰り表②入力シート（収入・支出・返済等）'!$G$8="",'資金繰り表②入力シート（収入・支出・返済等）'!$G$9="",'資金繰り表②入力シート（収入・支出・返済等）'!$G$10="",'資金繰り表②入力シート（収入・支出・返済等）'!$G$15="",'資金繰り表②入力シート（収入・支出・返済等）'!$G$16="",'資金繰り表②入力シート（収入・支出・返済等）'!$G$17="",'資金繰り表②入力シート（収入・支出・返済等）'!$G$18="",'資金繰り表②入力シート（収入・支出・返済等）'!$G$19="",'資金繰り表②入力シート（収入・支出・返済等）'!$G$20="",'資金繰り表②入力シート（収入・支出・返済等）'!$G$21="",'資金繰り表②入力シート（収入・支出・返済等）'!$G$22="",'資金繰り表②入力シート（収入・支出・返済等）'!$G$23="",'資金繰り表②入力シート（収入・支出・返済等）'!$G$24="",'資金繰り表②入力シート（収入・支出・返済等）'!$G$25="",'資金繰り表②入力シート（収入・支出・返済等）'!$G$26="",'資金繰り表②入力シート（収入・支出・返済等）'!$G$27="",'資金繰り表②入力シート（収入・支出・返済等）'!$G$28="",'資金繰り表②入力シート（収入・支出・返済等）'!$G$29="",'資金繰り表②入力シート（収入・支出・返済等）'!$G$30="",'資金繰り表②入力シート（収入・支出・返済等）'!$G$31="",'資金繰り表②入力シート（収入・支出・返済等）'!$G$32=""),"",SUMIF('資金繰り表②入力シート（収入・支出・返済等）'!$G$7:$G$32,'資金繰表②(算式あり)'!$D21,'資金繰り表②入力シート（収入・支出・返済等）'!$I$7:$I$32))</f>
        <v/>
      </c>
      <c r="R21" s="1091"/>
      <c r="S21" s="1091" t="str">
        <f>IF(AND('資金繰り表②入力シート（収入・支出・返済等）'!$J$7="",'資金繰り表②入力シート（収入・支出・返済等）'!$J$8="",'資金繰り表②入力シート（収入・支出・返済等）'!$J$9="",'資金繰り表②入力シート（収入・支出・返済等）'!$J$10="",'資金繰り表②入力シート（収入・支出・返済等）'!$J$15="",'資金繰り表②入力シート（収入・支出・返済等）'!$J$16="",'資金繰り表②入力シート（収入・支出・返済等）'!$J$17="",'資金繰り表②入力シート（収入・支出・返済等）'!$J$18="",'資金繰り表②入力シート（収入・支出・返済等）'!$J$19="",'資金繰り表②入力シート（収入・支出・返済等）'!$J$20="",'資金繰り表②入力シート（収入・支出・返済等）'!$J$21="",'資金繰り表②入力シート（収入・支出・返済等）'!$J$22="",'資金繰り表②入力シート（収入・支出・返済等）'!$J$23="",'資金繰り表②入力シート（収入・支出・返済等）'!$J$24="",'資金繰り表②入力シート（収入・支出・返済等）'!$J$25="",'資金繰り表②入力シート（収入・支出・返済等）'!$J$26="",'資金繰り表②入力シート（収入・支出・返済等）'!$J$27="",'資金繰り表②入力シート（収入・支出・返済等）'!$J$28="",'資金繰り表②入力シート（収入・支出・返済等）'!$J$29="",'資金繰り表②入力シート（収入・支出・返済等）'!$J$30="",'資金繰り表②入力シート（収入・支出・返済等）'!$J$31="",'資金繰り表②入力シート（収入・支出・返済等）'!$J$32=""),"",SUMIF('資金繰り表②入力シート（収入・支出・返済等）'!$J$7:$J$32,'資金繰表②(算式あり)'!$D21,'資金繰り表②入力シート（収入・支出・返済等）'!$L$7:$L$32))</f>
        <v/>
      </c>
      <c r="T21" s="1091"/>
      <c r="U21" s="1093" t="str">
        <f>IF(AND('資金繰り表②入力シート（収入・支出・返済等）'!$M$7="",'資金繰り表②入力シート（収入・支出・返済等）'!$M$8="",'資金繰り表②入力シート（収入・支出・返済等）'!$M$9="",'資金繰り表②入力シート（収入・支出・返済等）'!$M$10="",'資金繰り表②入力シート（収入・支出・返済等）'!$M$15="",'資金繰り表②入力シート（収入・支出・返済等）'!$M$16="",'資金繰り表②入力シート（収入・支出・返済等）'!$M$17="",'資金繰り表②入力シート（収入・支出・返済等）'!$M$18="",'資金繰り表②入力シート（収入・支出・返済等）'!$M$19="",'資金繰り表②入力シート（収入・支出・返済等）'!$M$20="",'資金繰り表②入力シート（収入・支出・返済等）'!$M$21="",'資金繰り表②入力シート（収入・支出・返済等）'!$M$22="",'資金繰り表②入力シート（収入・支出・返済等）'!$M$23="",'資金繰り表②入力シート（収入・支出・返済等）'!$M$24="",'資金繰り表②入力シート（収入・支出・返済等）'!$M$25="",'資金繰り表②入力シート（収入・支出・返済等）'!$M$26="",'資金繰り表②入力シート（収入・支出・返済等）'!$M$27="",'資金繰り表②入力シート（収入・支出・返済等）'!$M$28="",'資金繰り表②入力シート（収入・支出・返済等）'!$M$29="",'資金繰り表②入力シート（収入・支出・返済等）'!$M$30="",'資金繰り表②入力シート（収入・支出・返済等）'!$M$31="",'資金繰り表②入力シート（収入・支出・返済等）'!$M$32=""),"",SUMIF('資金繰り表②入力シート（収入・支出・返済等）'!$M$7:$M$32,'資金繰表②(算式あり)'!$D21,'資金繰り表②入力シート（収入・支出・返済等）'!$O$7:$O$32))</f>
        <v/>
      </c>
      <c r="V21" s="1091"/>
      <c r="W21" s="1068" t="str">
        <f>IF(AND('資金繰り表②入力シート（収入・支出・返済等）'!$P$7="",'資金繰り表②入力シート（収入・支出・返済等）'!$P$8="",'資金繰り表②入力シート（収入・支出・返済等）'!$P$9="",'資金繰り表②入力シート（収入・支出・返済等）'!$P$10="",'資金繰り表②入力シート（収入・支出・返済等）'!$P$15="",'資金繰り表②入力シート（収入・支出・返済等）'!$P$16="",'資金繰り表②入力シート（収入・支出・返済等）'!$P$17="",'資金繰り表②入力シート（収入・支出・返済等）'!$P$18="",'資金繰り表②入力シート（収入・支出・返済等）'!$P$19="",'資金繰り表②入力シート（収入・支出・返済等）'!$P$20="",'資金繰り表②入力シート（収入・支出・返済等）'!$P$21="",'資金繰り表②入力シート（収入・支出・返済等）'!$P$22="",'資金繰り表②入力シート（収入・支出・返済等）'!$P$23="",'資金繰り表②入力シート（収入・支出・返済等）'!$P$24="",'資金繰り表②入力シート（収入・支出・返済等）'!$P$25="",'資金繰り表②入力シート（収入・支出・返済等）'!$P$26="",'資金繰り表②入力シート（収入・支出・返済等）'!$P$27="",'資金繰り表②入力シート（収入・支出・返済等）'!$P$28="",'資金繰り表②入力シート（収入・支出・返済等）'!$P$29="",'資金繰り表②入力シート（収入・支出・返済等）'!$P$30="",'資金繰り表②入力シート（収入・支出・返済等）'!$P$31="",'資金繰り表②入力シート（収入・支出・返済等）'!$P$32=""),"",SUMIF('資金繰り表②入力シート（収入・支出・返済等）'!$P$7:$P$32,'資金繰表②(算式あり)'!$D21,'資金繰り表②入力シート（収入・支出・返済等）'!$R$7:$R$32))</f>
        <v/>
      </c>
      <c r="X21" s="1068"/>
      <c r="Y21" s="1068" t="str">
        <f>IF(AND('資金繰り表②入力シート（収入・支出・返済等）'!$S$7="",'資金繰り表②入力シート（収入・支出・返済等）'!$S$8="",'資金繰り表②入力シート（収入・支出・返済等）'!$S$9="",'資金繰り表②入力シート（収入・支出・返済等）'!$S$10="",'資金繰り表②入力シート（収入・支出・返済等）'!$S$15="",'資金繰り表②入力シート（収入・支出・返済等）'!$S$16="",'資金繰り表②入力シート（収入・支出・返済等）'!$S$17="",'資金繰り表②入力シート（収入・支出・返済等）'!$S$18="",'資金繰り表②入力シート（収入・支出・返済等）'!$S$19="",'資金繰り表②入力シート（収入・支出・返済等）'!$S$20="",'資金繰り表②入力シート（収入・支出・返済等）'!$S$21="",'資金繰り表②入力シート（収入・支出・返済等）'!$S$22="",'資金繰り表②入力シート（収入・支出・返済等）'!$S$23="",'資金繰り表②入力シート（収入・支出・返済等）'!$S$24="",'資金繰り表②入力シート（収入・支出・返済等）'!$S$25="",'資金繰り表②入力シート（収入・支出・返済等）'!$S$26="",'資金繰り表②入力シート（収入・支出・返済等）'!$S$27="",'資金繰り表②入力シート（収入・支出・返済等）'!$S$28="",'資金繰り表②入力シート（収入・支出・返済等）'!$S$29="",'資金繰り表②入力シート（収入・支出・返済等）'!$S$30="",'資金繰り表②入力シート（収入・支出・返済等）'!$S$31="",'資金繰り表②入力シート（収入・支出・返済等）'!$S$32=""),"",SUMIF('資金繰り表②入力シート（収入・支出・返済等）'!$S$7:$S$32,'資金繰表②(算式あり)'!$D21,'資金繰り表②入力シート（収入・支出・返済等）'!$U$7:$U$32))</f>
        <v/>
      </c>
      <c r="Z21" s="1068"/>
      <c r="AA21" s="1068" t="str">
        <f>IF(AND('資金繰り表②入力シート（収入・支出・返済等）'!$V$7="",'資金繰り表②入力シート（収入・支出・返済等）'!$V$8="",'資金繰り表②入力シート（収入・支出・返済等）'!$V$9="",'資金繰り表②入力シート（収入・支出・返済等）'!$V$10="",'資金繰り表②入力シート（収入・支出・返済等）'!$V$15="",'資金繰り表②入力シート（収入・支出・返済等）'!$V$16="",'資金繰り表②入力シート（収入・支出・返済等）'!$V$17="",'資金繰り表②入力シート（収入・支出・返済等）'!$V$18="",'資金繰り表②入力シート（収入・支出・返済等）'!$V$19="",'資金繰り表②入力シート（収入・支出・返済等）'!$V$20="",'資金繰り表②入力シート（収入・支出・返済等）'!$V$21="",'資金繰り表②入力シート（収入・支出・返済等）'!$V$22="",'資金繰り表②入力シート（収入・支出・返済等）'!$V$23="",'資金繰り表②入力シート（収入・支出・返済等）'!$V$24="",'資金繰り表②入力シート（収入・支出・返済等）'!$V$25="",'資金繰り表②入力シート（収入・支出・返済等）'!$V$26="",'資金繰り表②入力シート（収入・支出・返済等）'!$V$27="",'資金繰り表②入力シート（収入・支出・返済等）'!$V$28="",'資金繰り表②入力シート（収入・支出・返済等）'!$V$29="",'資金繰り表②入力シート（収入・支出・返済等）'!$V$30="",'資金繰り表②入力シート（収入・支出・返済等）'!$V$31="",'資金繰り表②入力シート（収入・支出・返済等）'!$V$32=""),"",SUMIF('資金繰り表②入力シート（収入・支出・返済等）'!$V$7:$V$32,'資金繰表②(算式あり)'!$D21,'資金繰り表②入力シート（収入・支出・返済等）'!$X$7:$X$32))</f>
        <v/>
      </c>
      <c r="AB21" s="1068"/>
      <c r="AC21" s="1068" t="str">
        <f>IF(AND('資金繰り表②入力シート（収入・支出・返済等）'!$Y$7="",'資金繰り表②入力シート（収入・支出・返済等）'!$Y$8="",'資金繰り表②入力シート（収入・支出・返済等）'!$Y$9="",'資金繰り表②入力シート（収入・支出・返済等）'!$Y$10="",'資金繰り表②入力シート（収入・支出・返済等）'!$Y$15="",'資金繰り表②入力シート（収入・支出・返済等）'!$Y$16="",'資金繰り表②入力シート（収入・支出・返済等）'!$Y$17="",'資金繰り表②入力シート（収入・支出・返済等）'!$Y$18="",'資金繰り表②入力シート（収入・支出・返済等）'!$Y$19="",'資金繰り表②入力シート（収入・支出・返済等）'!$Y$20="",'資金繰り表②入力シート（収入・支出・返済等）'!$Y$21="",'資金繰り表②入力シート（収入・支出・返済等）'!$Y$22="",'資金繰り表②入力シート（収入・支出・返済等）'!$Y$23="",'資金繰り表②入力シート（収入・支出・返済等）'!$Y$24="",'資金繰り表②入力シート（収入・支出・返済等）'!$Y$25="",'資金繰り表②入力シート（収入・支出・返済等）'!$Y$26="",'資金繰り表②入力シート（収入・支出・返済等）'!$Y$27="",'資金繰り表②入力シート（収入・支出・返済等）'!$Y$28="",'資金繰り表②入力シート（収入・支出・返済等）'!$Y$29="",'資金繰り表②入力シート（収入・支出・返済等）'!$Y$30="",'資金繰り表②入力シート（収入・支出・返済等）'!$Y$31="",'資金繰り表②入力シート（収入・支出・返済等）'!$Y$32=""),"",SUMIF('資金繰り表②入力シート（収入・支出・返済等）'!$Y$7:$Y$32,'資金繰表②(算式あり)'!$D21,'資金繰り表②入力シート（収入・支出・返済等）'!$AA$7:$AA$32))</f>
        <v/>
      </c>
      <c r="AD21" s="1068"/>
      <c r="AE21" s="1068" t="str">
        <f>IF(AND('資金繰り表②入力シート（収入・支出・返済等）'!$AB$7="",'資金繰り表②入力シート（収入・支出・返済等）'!$AB$8="",'資金繰り表②入力シート（収入・支出・返済等）'!$AB$9="",'資金繰り表②入力シート（収入・支出・返済等）'!$AB$10="",'資金繰り表②入力シート（収入・支出・返済等）'!$AB$15="",'資金繰り表②入力シート（収入・支出・返済等）'!$AB$16="",'資金繰り表②入力シート（収入・支出・返済等）'!$AB$17="",'資金繰り表②入力シート（収入・支出・返済等）'!$AB$18="",'資金繰り表②入力シート（収入・支出・返済等）'!$AB$19="",'資金繰り表②入力シート（収入・支出・返済等）'!$AB$20="",'資金繰り表②入力シート（収入・支出・返済等）'!$AB$21="",'資金繰り表②入力シート（収入・支出・返済等）'!$AB$22="",'資金繰り表②入力シート（収入・支出・返済等）'!$AB$23="",'資金繰り表②入力シート（収入・支出・返済等）'!$AB$24="",'資金繰り表②入力シート（収入・支出・返済等）'!$AB$25="",'資金繰り表②入力シート（収入・支出・返済等）'!$AB$26="",'資金繰り表②入力シート（収入・支出・返済等）'!$AB$27="",'資金繰り表②入力シート（収入・支出・返済等）'!$AB$28="",'資金繰り表②入力シート（収入・支出・返済等）'!$AB$29="",'資金繰り表②入力シート（収入・支出・返済等）'!$AB$30="",'資金繰り表②入力シート（収入・支出・返済等）'!$AB$31="",'資金繰り表②入力シート（収入・支出・返済等）'!$AB$32=""),"",SUMIF('資金繰り表②入力シート（収入・支出・返済等）'!$AB$7:$AB$32,'資金繰表②(算式あり)'!$D21,'資金繰り表②入力シート（収入・支出・返済等）'!$AD$7:$AD$32))</f>
        <v/>
      </c>
      <c r="AF21" s="1087"/>
      <c r="AG21" s="96">
        <f>SUM(I21:AF21)</f>
        <v>0</v>
      </c>
      <c r="AH21" s="97"/>
    </row>
    <row r="22" spans="1:34" ht="13.5" customHeight="1">
      <c r="A22" s="1010"/>
      <c r="B22" s="1011"/>
      <c r="C22" s="114"/>
      <c r="D22" s="1003" t="s">
        <v>155</v>
      </c>
      <c r="E22" s="1003"/>
      <c r="F22" s="1003"/>
      <c r="G22" s="1003"/>
      <c r="H22" s="99"/>
      <c r="I22" s="797"/>
      <c r="J22" s="798"/>
      <c r="K22" s="798"/>
      <c r="L22" s="798"/>
      <c r="M22" s="798"/>
      <c r="N22" s="999"/>
      <c r="O22" s="1089" t="str">
        <f>IF(AND('資金繰り表②入力シート（収入・支出・返済等）'!$D$7="",'資金繰り表②入力シート（収入・支出・返済等）'!$D$8="",'資金繰り表②入力シート（収入・支出・返済等）'!$D$9="",'資金繰り表②入力シート（収入・支出・返済等）'!$D$10="",'資金繰り表②入力シート（収入・支出・返済等）'!$D$15="",'資金繰り表②入力シート（収入・支出・返済等）'!$D$16="",'資金繰り表②入力シート（収入・支出・返済等）'!$D$17="",'資金繰り表②入力シート（収入・支出・返済等）'!$D$18="",'資金繰り表②入力シート（収入・支出・返済等）'!$D$19="",'資金繰り表②入力シート（収入・支出・返済等）'!$D$20="",'資金繰り表②入力シート（収入・支出・返済等）'!$D$21="",'資金繰り表②入力シート（収入・支出・返済等）'!$D$22="",'資金繰り表②入力シート（収入・支出・返済等）'!$D$23="",'資金繰り表②入力シート（収入・支出・返済等）'!$D$24="",'資金繰り表②入力シート（収入・支出・返済等）'!$D$25="",'資金繰り表②入力シート（収入・支出・返済等）'!$D$26="",'資金繰り表②入力シート（収入・支出・返済等）'!$D$27="",'資金繰り表②入力シート（収入・支出・返済等）'!$D$28="",'資金繰り表②入力シート（収入・支出・返済等）'!$D$29="",'資金繰り表②入力シート（収入・支出・返済等）'!$D$30="",'資金繰り表②入力シート（収入・支出・返済等）'!$D$31="",'資金繰り表②入力シート（収入・支出・返済等）'!$D$32=""),"",SUMIF('資金繰り表②入力シート（収入・支出・返済等）'!$D$7:$D$32,'資金繰表②(算式あり)'!$D22,'資金繰り表②入力シート（収入・支出・返済等）'!$F$7:$F$32))</f>
        <v/>
      </c>
      <c r="P22" s="1090"/>
      <c r="Q22" s="1091" t="str">
        <f>IF(AND('資金繰り表②入力シート（収入・支出・返済等）'!$G$7="",'資金繰り表②入力シート（収入・支出・返済等）'!$G$8="",'資金繰り表②入力シート（収入・支出・返済等）'!$G$9="",'資金繰り表②入力シート（収入・支出・返済等）'!$G$10="",'資金繰り表②入力シート（収入・支出・返済等）'!$G$15="",'資金繰り表②入力シート（収入・支出・返済等）'!$G$16="",'資金繰り表②入力シート（収入・支出・返済等）'!$G$17="",'資金繰り表②入力シート（収入・支出・返済等）'!$G$18="",'資金繰り表②入力シート（収入・支出・返済等）'!$G$19="",'資金繰り表②入力シート（収入・支出・返済等）'!$G$20="",'資金繰り表②入力シート（収入・支出・返済等）'!$G$21="",'資金繰り表②入力シート（収入・支出・返済等）'!$G$22="",'資金繰り表②入力シート（収入・支出・返済等）'!$G$23="",'資金繰り表②入力シート（収入・支出・返済等）'!$G$24="",'資金繰り表②入力シート（収入・支出・返済等）'!$G$25="",'資金繰り表②入力シート（収入・支出・返済等）'!$G$26="",'資金繰り表②入力シート（収入・支出・返済等）'!$G$27="",'資金繰り表②入力シート（収入・支出・返済等）'!$G$28="",'資金繰り表②入力シート（収入・支出・返済等）'!$G$29="",'資金繰り表②入力シート（収入・支出・返済等）'!$G$30="",'資金繰り表②入力シート（収入・支出・返済等）'!$G$31="",'資金繰り表②入力シート（収入・支出・返済等）'!$G$32=""),"",SUMIF('資金繰り表②入力シート（収入・支出・返済等）'!$G$7:$G$32,'資金繰表②(算式あり)'!$D22,'資金繰り表②入力シート（収入・支出・返済等）'!$I$7:$I$32))</f>
        <v/>
      </c>
      <c r="R22" s="1091"/>
      <c r="S22" s="1091" t="str">
        <f>IF(AND('資金繰り表②入力シート（収入・支出・返済等）'!$J$7="",'資金繰り表②入力シート（収入・支出・返済等）'!$J$8="",'資金繰り表②入力シート（収入・支出・返済等）'!$J$9="",'資金繰り表②入力シート（収入・支出・返済等）'!$J$10="",'資金繰り表②入力シート（収入・支出・返済等）'!$J$15="",'資金繰り表②入力シート（収入・支出・返済等）'!$J$16="",'資金繰り表②入力シート（収入・支出・返済等）'!$J$17="",'資金繰り表②入力シート（収入・支出・返済等）'!$J$18="",'資金繰り表②入力シート（収入・支出・返済等）'!$J$19="",'資金繰り表②入力シート（収入・支出・返済等）'!$J$20="",'資金繰り表②入力シート（収入・支出・返済等）'!$J$21="",'資金繰り表②入力シート（収入・支出・返済等）'!$J$22="",'資金繰り表②入力シート（収入・支出・返済等）'!$J$23="",'資金繰り表②入力シート（収入・支出・返済等）'!$J$24="",'資金繰り表②入力シート（収入・支出・返済等）'!$J$25="",'資金繰り表②入力シート（収入・支出・返済等）'!$J$26="",'資金繰り表②入力シート（収入・支出・返済等）'!$J$27="",'資金繰り表②入力シート（収入・支出・返済等）'!$J$28="",'資金繰り表②入力シート（収入・支出・返済等）'!$J$29="",'資金繰り表②入力シート（収入・支出・返済等）'!$J$30="",'資金繰り表②入力シート（収入・支出・返済等）'!$J$31="",'資金繰り表②入力シート（収入・支出・返済等）'!$J$32=""),"",SUMIF('資金繰り表②入力シート（収入・支出・返済等）'!$J$7:$J$32,'資金繰表②(算式あり)'!$D22,'資金繰り表②入力シート（収入・支出・返済等）'!$L$7:$L$32))</f>
        <v/>
      </c>
      <c r="T22" s="1091"/>
      <c r="U22" s="1093" t="str">
        <f>IF(AND('資金繰り表②入力シート（収入・支出・返済等）'!$M$7="",'資金繰り表②入力シート（収入・支出・返済等）'!$M$8="",'資金繰り表②入力シート（収入・支出・返済等）'!$M$9="",'資金繰り表②入力シート（収入・支出・返済等）'!$M$10="",'資金繰り表②入力シート（収入・支出・返済等）'!$M$15="",'資金繰り表②入力シート（収入・支出・返済等）'!$M$16="",'資金繰り表②入力シート（収入・支出・返済等）'!$M$17="",'資金繰り表②入力シート（収入・支出・返済等）'!$M$18="",'資金繰り表②入力シート（収入・支出・返済等）'!$M$19="",'資金繰り表②入力シート（収入・支出・返済等）'!$M$20="",'資金繰り表②入力シート（収入・支出・返済等）'!$M$21="",'資金繰り表②入力シート（収入・支出・返済等）'!$M$22="",'資金繰り表②入力シート（収入・支出・返済等）'!$M$23="",'資金繰り表②入力シート（収入・支出・返済等）'!$M$24="",'資金繰り表②入力シート（収入・支出・返済等）'!$M$25="",'資金繰り表②入力シート（収入・支出・返済等）'!$M$26="",'資金繰り表②入力シート（収入・支出・返済等）'!$M$27="",'資金繰り表②入力シート（収入・支出・返済等）'!$M$28="",'資金繰り表②入力シート（収入・支出・返済等）'!$M$29="",'資金繰り表②入力シート（収入・支出・返済等）'!$M$30="",'資金繰り表②入力シート（収入・支出・返済等）'!$M$31="",'資金繰り表②入力シート（収入・支出・返済等）'!$M$32=""),"",SUMIF('資金繰り表②入力シート（収入・支出・返済等）'!$M$7:$M$32,'資金繰表②(算式あり)'!$D22,'資金繰り表②入力シート（収入・支出・返済等）'!$O$7:$O$32))</f>
        <v/>
      </c>
      <c r="V22" s="1091"/>
      <c r="W22" s="1068" t="str">
        <f>IF(AND('資金繰り表②入力シート（収入・支出・返済等）'!$P$7="",'資金繰り表②入力シート（収入・支出・返済等）'!$P$8="",'資金繰り表②入力シート（収入・支出・返済等）'!$P$9="",'資金繰り表②入力シート（収入・支出・返済等）'!$P$10="",'資金繰り表②入力シート（収入・支出・返済等）'!$P$15="",'資金繰り表②入力シート（収入・支出・返済等）'!$P$16="",'資金繰り表②入力シート（収入・支出・返済等）'!$P$17="",'資金繰り表②入力シート（収入・支出・返済等）'!$P$18="",'資金繰り表②入力シート（収入・支出・返済等）'!$P$19="",'資金繰り表②入力シート（収入・支出・返済等）'!$P$20="",'資金繰り表②入力シート（収入・支出・返済等）'!$P$21="",'資金繰り表②入力シート（収入・支出・返済等）'!$P$22="",'資金繰り表②入力シート（収入・支出・返済等）'!$P$23="",'資金繰り表②入力シート（収入・支出・返済等）'!$P$24="",'資金繰り表②入力シート（収入・支出・返済等）'!$P$25="",'資金繰り表②入力シート（収入・支出・返済等）'!$P$26="",'資金繰り表②入力シート（収入・支出・返済等）'!$P$27="",'資金繰り表②入力シート（収入・支出・返済等）'!$P$28="",'資金繰り表②入力シート（収入・支出・返済等）'!$P$29="",'資金繰り表②入力シート（収入・支出・返済等）'!$P$30="",'資金繰り表②入力シート（収入・支出・返済等）'!$P$31="",'資金繰り表②入力シート（収入・支出・返済等）'!$P$32=""),"",SUMIF('資金繰り表②入力シート（収入・支出・返済等）'!$P$7:$P$32,'資金繰表②(算式あり)'!$D22,'資金繰り表②入力シート（収入・支出・返済等）'!$R$7:$R$32))</f>
        <v/>
      </c>
      <c r="X22" s="1068"/>
      <c r="Y22" s="1068" t="str">
        <f>IF(AND('資金繰り表②入力シート（収入・支出・返済等）'!$S$7="",'資金繰り表②入力シート（収入・支出・返済等）'!$S$8="",'資金繰り表②入力シート（収入・支出・返済等）'!$S$9="",'資金繰り表②入力シート（収入・支出・返済等）'!$S$10="",'資金繰り表②入力シート（収入・支出・返済等）'!$S$15="",'資金繰り表②入力シート（収入・支出・返済等）'!$S$16="",'資金繰り表②入力シート（収入・支出・返済等）'!$S$17="",'資金繰り表②入力シート（収入・支出・返済等）'!$S$18="",'資金繰り表②入力シート（収入・支出・返済等）'!$S$19="",'資金繰り表②入力シート（収入・支出・返済等）'!$S$20="",'資金繰り表②入力シート（収入・支出・返済等）'!$S$21="",'資金繰り表②入力シート（収入・支出・返済等）'!$S$22="",'資金繰り表②入力シート（収入・支出・返済等）'!$S$23="",'資金繰り表②入力シート（収入・支出・返済等）'!$S$24="",'資金繰り表②入力シート（収入・支出・返済等）'!$S$25="",'資金繰り表②入力シート（収入・支出・返済等）'!$S$26="",'資金繰り表②入力シート（収入・支出・返済等）'!$S$27="",'資金繰り表②入力シート（収入・支出・返済等）'!$S$28="",'資金繰り表②入力シート（収入・支出・返済等）'!$S$29="",'資金繰り表②入力シート（収入・支出・返済等）'!$S$30="",'資金繰り表②入力シート（収入・支出・返済等）'!$S$31="",'資金繰り表②入力シート（収入・支出・返済等）'!$S$32=""),"",SUMIF('資金繰り表②入力シート（収入・支出・返済等）'!$S$7:$S$32,'資金繰表②(算式あり)'!$D22,'資金繰り表②入力シート（収入・支出・返済等）'!$U$7:$U$32))</f>
        <v/>
      </c>
      <c r="Z22" s="1068"/>
      <c r="AA22" s="1068" t="str">
        <f>IF(AND('資金繰り表②入力シート（収入・支出・返済等）'!$V$7="",'資金繰り表②入力シート（収入・支出・返済等）'!$V$8="",'資金繰り表②入力シート（収入・支出・返済等）'!$V$9="",'資金繰り表②入力シート（収入・支出・返済等）'!$V$10="",'資金繰り表②入力シート（収入・支出・返済等）'!$V$15="",'資金繰り表②入力シート（収入・支出・返済等）'!$V$16="",'資金繰り表②入力シート（収入・支出・返済等）'!$V$17="",'資金繰り表②入力シート（収入・支出・返済等）'!$V$18="",'資金繰り表②入力シート（収入・支出・返済等）'!$V$19="",'資金繰り表②入力シート（収入・支出・返済等）'!$V$20="",'資金繰り表②入力シート（収入・支出・返済等）'!$V$21="",'資金繰り表②入力シート（収入・支出・返済等）'!$V$22="",'資金繰り表②入力シート（収入・支出・返済等）'!$V$23="",'資金繰り表②入力シート（収入・支出・返済等）'!$V$24="",'資金繰り表②入力シート（収入・支出・返済等）'!$V$25="",'資金繰り表②入力シート（収入・支出・返済等）'!$V$26="",'資金繰り表②入力シート（収入・支出・返済等）'!$V$27="",'資金繰り表②入力シート（収入・支出・返済等）'!$V$28="",'資金繰り表②入力シート（収入・支出・返済等）'!$V$29="",'資金繰り表②入力シート（収入・支出・返済等）'!$V$30="",'資金繰り表②入力シート（収入・支出・返済等）'!$V$31="",'資金繰り表②入力シート（収入・支出・返済等）'!$V$32=""),"",SUMIF('資金繰り表②入力シート（収入・支出・返済等）'!$V$7:$V$32,'資金繰表②(算式あり)'!$D22,'資金繰り表②入力シート（収入・支出・返済等）'!$X$7:$X$32))</f>
        <v/>
      </c>
      <c r="AB22" s="1068"/>
      <c r="AC22" s="1068" t="str">
        <f>IF(AND('資金繰り表②入力シート（収入・支出・返済等）'!$Y$7="",'資金繰り表②入力シート（収入・支出・返済等）'!$Y$8="",'資金繰り表②入力シート（収入・支出・返済等）'!$Y$9="",'資金繰り表②入力シート（収入・支出・返済等）'!$Y$10="",'資金繰り表②入力シート（収入・支出・返済等）'!$Y$15="",'資金繰り表②入力シート（収入・支出・返済等）'!$Y$16="",'資金繰り表②入力シート（収入・支出・返済等）'!$Y$17="",'資金繰り表②入力シート（収入・支出・返済等）'!$Y$18="",'資金繰り表②入力シート（収入・支出・返済等）'!$Y$19="",'資金繰り表②入力シート（収入・支出・返済等）'!$Y$20="",'資金繰り表②入力シート（収入・支出・返済等）'!$Y$21="",'資金繰り表②入力シート（収入・支出・返済等）'!$Y$22="",'資金繰り表②入力シート（収入・支出・返済等）'!$Y$23="",'資金繰り表②入力シート（収入・支出・返済等）'!$Y$24="",'資金繰り表②入力シート（収入・支出・返済等）'!$Y$25="",'資金繰り表②入力シート（収入・支出・返済等）'!$Y$26="",'資金繰り表②入力シート（収入・支出・返済等）'!$Y$27="",'資金繰り表②入力シート（収入・支出・返済等）'!$Y$28="",'資金繰り表②入力シート（収入・支出・返済等）'!$Y$29="",'資金繰り表②入力シート（収入・支出・返済等）'!$Y$30="",'資金繰り表②入力シート（収入・支出・返済等）'!$Y$31="",'資金繰り表②入力シート（収入・支出・返済等）'!$Y$32=""),"",SUMIF('資金繰り表②入力シート（収入・支出・返済等）'!$Y$7:$Y$32,'資金繰表②(算式あり)'!$D22,'資金繰り表②入力シート（収入・支出・返済等）'!$AA$7:$AA$32))</f>
        <v/>
      </c>
      <c r="AD22" s="1068"/>
      <c r="AE22" s="1068" t="str">
        <f>IF(AND('資金繰り表②入力シート（収入・支出・返済等）'!$AB$7="",'資金繰り表②入力シート（収入・支出・返済等）'!$AB$8="",'資金繰り表②入力シート（収入・支出・返済等）'!$AB$9="",'資金繰り表②入力シート（収入・支出・返済等）'!$AB$10="",'資金繰り表②入力シート（収入・支出・返済等）'!$AB$15="",'資金繰り表②入力シート（収入・支出・返済等）'!$AB$16="",'資金繰り表②入力シート（収入・支出・返済等）'!$AB$17="",'資金繰り表②入力シート（収入・支出・返済等）'!$AB$18="",'資金繰り表②入力シート（収入・支出・返済等）'!$AB$19="",'資金繰り表②入力シート（収入・支出・返済等）'!$AB$20="",'資金繰り表②入力シート（収入・支出・返済等）'!$AB$21="",'資金繰り表②入力シート（収入・支出・返済等）'!$AB$22="",'資金繰り表②入力シート（収入・支出・返済等）'!$AB$23="",'資金繰り表②入力シート（収入・支出・返済等）'!$AB$24="",'資金繰り表②入力シート（収入・支出・返済等）'!$AB$25="",'資金繰り表②入力シート（収入・支出・返済等）'!$AB$26="",'資金繰り表②入力シート（収入・支出・返済等）'!$AB$27="",'資金繰り表②入力シート（収入・支出・返済等）'!$AB$28="",'資金繰り表②入力シート（収入・支出・返済等）'!$AB$29="",'資金繰り表②入力シート（収入・支出・返済等）'!$AB$30="",'資金繰り表②入力シート（収入・支出・返済等）'!$AB$31="",'資金繰り表②入力シート（収入・支出・返済等）'!$AB$32=""),"",SUMIF('資金繰り表②入力シート（収入・支出・返済等）'!$AB$7:$AB$32,'資金繰表②(算式あり)'!$D22,'資金繰り表②入力シート（収入・支出・返済等）'!$AD$7:$AD$32))</f>
        <v/>
      </c>
      <c r="AF22" s="1087"/>
      <c r="AG22" s="96">
        <f t="shared" si="0"/>
        <v>0</v>
      </c>
      <c r="AH22" s="97"/>
    </row>
    <row r="23" spans="1:34" ht="13.5" customHeight="1">
      <c r="A23" s="1010"/>
      <c r="B23" s="1011"/>
      <c r="C23" s="139"/>
      <c r="D23" s="1088" t="s">
        <v>189</v>
      </c>
      <c r="E23" s="1088"/>
      <c r="F23" s="1088"/>
      <c r="G23" s="1088"/>
      <c r="H23" s="99"/>
      <c r="I23" s="797"/>
      <c r="J23" s="798"/>
      <c r="K23" s="798"/>
      <c r="L23" s="798"/>
      <c r="M23" s="798"/>
      <c r="N23" s="999"/>
      <c r="O23" s="1089" t="str">
        <f>IF(AND('資金繰り表②入力シート（収入・支出・返済等）'!$D$7="",'資金繰り表②入力シート（収入・支出・返済等）'!$D$8="",'資金繰り表②入力シート（収入・支出・返済等）'!$D$9="",'資金繰り表②入力シート（収入・支出・返済等）'!$D$10="",'資金繰り表②入力シート（収入・支出・返済等）'!$D$15="",'資金繰り表②入力シート（収入・支出・返済等）'!$D$16="",'資金繰り表②入力シート（収入・支出・返済等）'!$D$17="",'資金繰り表②入力シート（収入・支出・返済等）'!$D$18="",'資金繰り表②入力シート（収入・支出・返済等）'!$D$19="",'資金繰り表②入力シート（収入・支出・返済等）'!$D$20="",'資金繰り表②入力シート（収入・支出・返済等）'!$D$21="",'資金繰り表②入力シート（収入・支出・返済等）'!$D$22="",'資金繰り表②入力シート（収入・支出・返済等）'!$D$23="",'資金繰り表②入力シート（収入・支出・返済等）'!$D$24="",'資金繰り表②入力シート（収入・支出・返済等）'!$D$25="",'資金繰り表②入力シート（収入・支出・返済等）'!$D$26="",'資金繰り表②入力シート（収入・支出・返済等）'!$D$27="",'資金繰り表②入力シート（収入・支出・返済等）'!$D$28="",'資金繰り表②入力シート（収入・支出・返済等）'!$D$29="",'資金繰り表②入力シート（収入・支出・返済等）'!$D$30="",'資金繰り表②入力シート（収入・支出・返済等）'!$D$31="",'資金繰り表②入力シート（収入・支出・返済等）'!$D$32=""),"",SUMIF('資金繰り表②入力シート（収入・支出・返済等）'!$D$7:$D$32,'資金繰表②(算式あり)'!$D23,'資金繰り表②入力シート（収入・支出・返済等）'!$F$7:$F$32))</f>
        <v/>
      </c>
      <c r="P23" s="1090"/>
      <c r="Q23" s="1091" t="str">
        <f>IF(AND('資金繰り表②入力シート（収入・支出・返済等）'!$G$7="",'資金繰り表②入力シート（収入・支出・返済等）'!$G$8="",'資金繰り表②入力シート（収入・支出・返済等）'!$G$9="",'資金繰り表②入力シート（収入・支出・返済等）'!$G$10="",'資金繰り表②入力シート（収入・支出・返済等）'!$G$15="",'資金繰り表②入力シート（収入・支出・返済等）'!$G$16="",'資金繰り表②入力シート（収入・支出・返済等）'!$G$17="",'資金繰り表②入力シート（収入・支出・返済等）'!$G$18="",'資金繰り表②入力シート（収入・支出・返済等）'!$G$19="",'資金繰り表②入力シート（収入・支出・返済等）'!$G$20="",'資金繰り表②入力シート（収入・支出・返済等）'!$G$21="",'資金繰り表②入力シート（収入・支出・返済等）'!$G$22="",'資金繰り表②入力シート（収入・支出・返済等）'!$G$23="",'資金繰り表②入力シート（収入・支出・返済等）'!$G$24="",'資金繰り表②入力シート（収入・支出・返済等）'!$G$25="",'資金繰り表②入力シート（収入・支出・返済等）'!$G$26="",'資金繰り表②入力シート（収入・支出・返済等）'!$G$27="",'資金繰り表②入力シート（収入・支出・返済等）'!$G$28="",'資金繰り表②入力シート（収入・支出・返済等）'!$G$29="",'資金繰り表②入力シート（収入・支出・返済等）'!$G$30="",'資金繰り表②入力シート（収入・支出・返済等）'!$G$31="",'資金繰り表②入力シート（収入・支出・返済等）'!$G$32=""),"",SUMIF('資金繰り表②入力シート（収入・支出・返済等）'!$G$7:$G$32,'資金繰表②(算式あり)'!$D23,'資金繰り表②入力シート（収入・支出・返済等）'!$I$7:$I$32))</f>
        <v/>
      </c>
      <c r="R23" s="1091"/>
      <c r="S23" s="1091" t="str">
        <f>IF(AND('資金繰り表②入力シート（収入・支出・返済等）'!$J$7="",'資金繰り表②入力シート（収入・支出・返済等）'!$J$8="",'資金繰り表②入力シート（収入・支出・返済等）'!$J$9="",'資金繰り表②入力シート（収入・支出・返済等）'!$J$10="",'資金繰り表②入力シート（収入・支出・返済等）'!$J$15="",'資金繰り表②入力シート（収入・支出・返済等）'!$J$16="",'資金繰り表②入力シート（収入・支出・返済等）'!$J$17="",'資金繰り表②入力シート（収入・支出・返済等）'!$J$18="",'資金繰り表②入力シート（収入・支出・返済等）'!$J$19="",'資金繰り表②入力シート（収入・支出・返済等）'!$J$20="",'資金繰り表②入力シート（収入・支出・返済等）'!$J$21="",'資金繰り表②入力シート（収入・支出・返済等）'!$J$22="",'資金繰り表②入力シート（収入・支出・返済等）'!$J$23="",'資金繰り表②入力シート（収入・支出・返済等）'!$J$24="",'資金繰り表②入力シート（収入・支出・返済等）'!$J$25="",'資金繰り表②入力シート（収入・支出・返済等）'!$J$26="",'資金繰り表②入力シート（収入・支出・返済等）'!$J$27="",'資金繰り表②入力シート（収入・支出・返済等）'!$J$28="",'資金繰り表②入力シート（収入・支出・返済等）'!$J$29="",'資金繰り表②入力シート（収入・支出・返済等）'!$J$30="",'資金繰り表②入力シート（収入・支出・返済等）'!$J$31="",'資金繰り表②入力シート（収入・支出・返済等）'!$J$32=""),"",SUMIF('資金繰り表②入力シート（収入・支出・返済等）'!$J$7:$J$32,'資金繰表②(算式あり)'!$D23,'資金繰り表②入力シート（収入・支出・返済等）'!$L$7:$L$32))</f>
        <v/>
      </c>
      <c r="T23" s="1091"/>
      <c r="U23" s="1093" t="str">
        <f>IF(AND('資金繰り表②入力シート（収入・支出・返済等）'!$M$7="",'資金繰り表②入力シート（収入・支出・返済等）'!$M$8="",'資金繰り表②入力シート（収入・支出・返済等）'!$M$9="",'資金繰り表②入力シート（収入・支出・返済等）'!$M$10="",'資金繰り表②入力シート（収入・支出・返済等）'!$M$15="",'資金繰り表②入力シート（収入・支出・返済等）'!$M$16="",'資金繰り表②入力シート（収入・支出・返済等）'!$M$17="",'資金繰り表②入力シート（収入・支出・返済等）'!$M$18="",'資金繰り表②入力シート（収入・支出・返済等）'!$M$19="",'資金繰り表②入力シート（収入・支出・返済等）'!$M$20="",'資金繰り表②入力シート（収入・支出・返済等）'!$M$21="",'資金繰り表②入力シート（収入・支出・返済等）'!$M$22="",'資金繰り表②入力シート（収入・支出・返済等）'!$M$23="",'資金繰り表②入力シート（収入・支出・返済等）'!$M$24="",'資金繰り表②入力シート（収入・支出・返済等）'!$M$25="",'資金繰り表②入力シート（収入・支出・返済等）'!$M$26="",'資金繰り表②入力シート（収入・支出・返済等）'!$M$27="",'資金繰り表②入力シート（収入・支出・返済等）'!$M$28="",'資金繰り表②入力シート（収入・支出・返済等）'!$M$29="",'資金繰り表②入力シート（収入・支出・返済等）'!$M$30="",'資金繰り表②入力シート（収入・支出・返済等）'!$M$31="",'資金繰り表②入力シート（収入・支出・返済等）'!$M$32=""),"",SUMIF('資金繰り表②入力シート（収入・支出・返済等）'!$M$7:$M$32,'資金繰表②(算式あり)'!$D23,'資金繰り表②入力シート（収入・支出・返済等）'!$O$7:$O$32))</f>
        <v/>
      </c>
      <c r="V23" s="1091"/>
      <c r="W23" s="1091" t="str">
        <f>IF(AND('資金繰り表②入力シート（収入・支出・返済等）'!$P$7="",'資金繰り表②入力シート（収入・支出・返済等）'!$P$8="",'資金繰り表②入力シート（収入・支出・返済等）'!$P$9="",'資金繰り表②入力シート（収入・支出・返済等）'!$P$10="",'資金繰り表②入力シート（収入・支出・返済等）'!$P$15="",'資金繰り表②入力シート（収入・支出・返済等）'!$P$16="",'資金繰り表②入力シート（収入・支出・返済等）'!$P$17="",'資金繰り表②入力シート（収入・支出・返済等）'!$P$18="",'資金繰り表②入力シート（収入・支出・返済等）'!$P$19="",'資金繰り表②入力シート（収入・支出・返済等）'!$P$20="",'資金繰り表②入力シート（収入・支出・返済等）'!$P$21="",'資金繰り表②入力シート（収入・支出・返済等）'!$P$22="",'資金繰り表②入力シート（収入・支出・返済等）'!$P$23="",'資金繰り表②入力シート（収入・支出・返済等）'!$P$24="",'資金繰り表②入力シート（収入・支出・返済等）'!$P$25="",'資金繰り表②入力シート（収入・支出・返済等）'!$P$26="",'資金繰り表②入力シート（収入・支出・返済等）'!$P$27="",'資金繰り表②入力シート（収入・支出・返済等）'!$P$28="",'資金繰り表②入力シート（収入・支出・返済等）'!$P$29="",'資金繰り表②入力シート（収入・支出・返済等）'!$P$30="",'資金繰り表②入力シート（収入・支出・返済等）'!$P$31="",'資金繰り表②入力シート（収入・支出・返済等）'!$P$32=""),"",SUMIF('資金繰り表②入力シート（収入・支出・返済等）'!$P$7:$P$32,'資金繰表②(算式あり)'!$D23,'資金繰り表②入力シート（収入・支出・返済等）'!$R$7:$R$32))</f>
        <v/>
      </c>
      <c r="X23" s="1091"/>
      <c r="Y23" s="1068" t="str">
        <f>IF(AND('資金繰り表②入力シート（収入・支出・返済等）'!$S$7="",'資金繰り表②入力シート（収入・支出・返済等）'!$S$8="",'資金繰り表②入力シート（収入・支出・返済等）'!$S$9="",'資金繰り表②入力シート（収入・支出・返済等）'!$S$10="",'資金繰り表②入力シート（収入・支出・返済等）'!$S$15="",'資金繰り表②入力シート（収入・支出・返済等）'!$S$16="",'資金繰り表②入力シート（収入・支出・返済等）'!$S$17="",'資金繰り表②入力シート（収入・支出・返済等）'!$S$18="",'資金繰り表②入力シート（収入・支出・返済等）'!$S$19="",'資金繰り表②入力シート（収入・支出・返済等）'!$S$20="",'資金繰り表②入力シート（収入・支出・返済等）'!$S$21="",'資金繰り表②入力シート（収入・支出・返済等）'!$S$22="",'資金繰り表②入力シート（収入・支出・返済等）'!$S$23="",'資金繰り表②入力シート（収入・支出・返済等）'!$S$24="",'資金繰り表②入力シート（収入・支出・返済等）'!$S$25="",'資金繰り表②入力シート（収入・支出・返済等）'!$S$26="",'資金繰り表②入力シート（収入・支出・返済等）'!$S$27="",'資金繰り表②入力シート（収入・支出・返済等）'!$S$28="",'資金繰り表②入力シート（収入・支出・返済等）'!$S$29="",'資金繰り表②入力シート（収入・支出・返済等）'!$S$30="",'資金繰り表②入力シート（収入・支出・返済等）'!$S$31="",'資金繰り表②入力シート（収入・支出・返済等）'!$S$32=""),"",SUMIF('資金繰り表②入力シート（収入・支出・返済等）'!$S$7:$S$32,'資金繰表②(算式あり)'!$D23,'資金繰り表②入力シート（収入・支出・返済等）'!$U$7:$U$32))</f>
        <v/>
      </c>
      <c r="Z23" s="1068"/>
      <c r="AA23" s="1068" t="str">
        <f>IF(AND('資金繰り表②入力シート（収入・支出・返済等）'!$V$7="",'資金繰り表②入力シート（収入・支出・返済等）'!$V$8="",'資金繰り表②入力シート（収入・支出・返済等）'!$V$9="",'資金繰り表②入力シート（収入・支出・返済等）'!$V$10="",'資金繰り表②入力シート（収入・支出・返済等）'!$V$15="",'資金繰り表②入力シート（収入・支出・返済等）'!$V$16="",'資金繰り表②入力シート（収入・支出・返済等）'!$V$17="",'資金繰り表②入力シート（収入・支出・返済等）'!$V$18="",'資金繰り表②入力シート（収入・支出・返済等）'!$V$19="",'資金繰り表②入力シート（収入・支出・返済等）'!$V$20="",'資金繰り表②入力シート（収入・支出・返済等）'!$V$21="",'資金繰り表②入力シート（収入・支出・返済等）'!$V$22="",'資金繰り表②入力シート（収入・支出・返済等）'!$V$23="",'資金繰り表②入力シート（収入・支出・返済等）'!$V$24="",'資金繰り表②入力シート（収入・支出・返済等）'!$V$25="",'資金繰り表②入力シート（収入・支出・返済等）'!$V$26="",'資金繰り表②入力シート（収入・支出・返済等）'!$V$27="",'資金繰り表②入力シート（収入・支出・返済等）'!$V$28="",'資金繰り表②入力シート（収入・支出・返済等）'!$V$29="",'資金繰り表②入力シート（収入・支出・返済等）'!$V$30="",'資金繰り表②入力シート（収入・支出・返済等）'!$V$31="",'資金繰り表②入力シート（収入・支出・返済等）'!$V$32=""),"",SUMIF('資金繰り表②入力シート（収入・支出・返済等）'!$V$7:$V$32,'資金繰表②(算式あり)'!$D23,'資金繰り表②入力シート（収入・支出・返済等）'!$X$7:$X$32))</f>
        <v/>
      </c>
      <c r="AB23" s="1068"/>
      <c r="AC23" s="1068" t="str">
        <f>IF(AND('資金繰り表②入力シート（収入・支出・返済等）'!$Y$7="",'資金繰り表②入力シート（収入・支出・返済等）'!$Y$8="",'資金繰り表②入力シート（収入・支出・返済等）'!$Y$9="",'資金繰り表②入力シート（収入・支出・返済等）'!$Y$10="",'資金繰り表②入力シート（収入・支出・返済等）'!$Y$15="",'資金繰り表②入力シート（収入・支出・返済等）'!$Y$16="",'資金繰り表②入力シート（収入・支出・返済等）'!$Y$17="",'資金繰り表②入力シート（収入・支出・返済等）'!$Y$18="",'資金繰り表②入力シート（収入・支出・返済等）'!$Y$19="",'資金繰り表②入力シート（収入・支出・返済等）'!$Y$20="",'資金繰り表②入力シート（収入・支出・返済等）'!$Y$21="",'資金繰り表②入力シート（収入・支出・返済等）'!$Y$22="",'資金繰り表②入力シート（収入・支出・返済等）'!$Y$23="",'資金繰り表②入力シート（収入・支出・返済等）'!$Y$24="",'資金繰り表②入力シート（収入・支出・返済等）'!$Y$25="",'資金繰り表②入力シート（収入・支出・返済等）'!$Y$26="",'資金繰り表②入力シート（収入・支出・返済等）'!$Y$27="",'資金繰り表②入力シート（収入・支出・返済等）'!$Y$28="",'資金繰り表②入力シート（収入・支出・返済等）'!$Y$29="",'資金繰り表②入力シート（収入・支出・返済等）'!$Y$30="",'資金繰り表②入力シート（収入・支出・返済等）'!$Y$31="",'資金繰り表②入力シート（収入・支出・返済等）'!$Y$32=""),"",SUMIF('資金繰り表②入力シート（収入・支出・返済等）'!$Y$7:$Y$32,'資金繰表②(算式あり)'!$D23,'資金繰り表②入力シート（収入・支出・返済等）'!$AA$7:$AA$32))</f>
        <v/>
      </c>
      <c r="AD23" s="1068"/>
      <c r="AE23" s="1068" t="str">
        <f>IF(AND('資金繰り表②入力シート（収入・支出・返済等）'!$AB$7="",'資金繰り表②入力シート（収入・支出・返済等）'!$AB$8="",'資金繰り表②入力シート（収入・支出・返済等）'!$AB$9="",'資金繰り表②入力シート（収入・支出・返済等）'!$AB$10="",'資金繰り表②入力シート（収入・支出・返済等）'!$AB$15="",'資金繰り表②入力シート（収入・支出・返済等）'!$AB$16="",'資金繰り表②入力シート（収入・支出・返済等）'!$AB$17="",'資金繰り表②入力シート（収入・支出・返済等）'!$AB$18="",'資金繰り表②入力シート（収入・支出・返済等）'!$AB$19="",'資金繰り表②入力シート（収入・支出・返済等）'!$AB$20="",'資金繰り表②入力シート（収入・支出・返済等）'!$AB$21="",'資金繰り表②入力シート（収入・支出・返済等）'!$AB$22="",'資金繰り表②入力シート（収入・支出・返済等）'!$AB$23="",'資金繰り表②入力シート（収入・支出・返済等）'!$AB$24="",'資金繰り表②入力シート（収入・支出・返済等）'!$AB$25="",'資金繰り表②入力シート（収入・支出・返済等）'!$AB$26="",'資金繰り表②入力シート（収入・支出・返済等）'!$AB$27="",'資金繰り表②入力シート（収入・支出・返済等）'!$AB$28="",'資金繰り表②入力シート（収入・支出・返済等）'!$AB$29="",'資金繰り表②入力シート（収入・支出・返済等）'!$AB$30="",'資金繰り表②入力シート（収入・支出・返済等）'!$AB$31="",'資金繰り表②入力シート（収入・支出・返済等）'!$AB$32=""),"",SUMIF('資金繰り表②入力シート（収入・支出・返済等）'!$AB$7:$AB$32,'資金繰表②(算式あり)'!$D23,'資金繰り表②入力シート（収入・支出・返済等）'!$AD$7:$AD$32))</f>
        <v/>
      </c>
      <c r="AF23" s="1087"/>
      <c r="AG23" s="96">
        <f>SUM(I23:AF23)</f>
        <v>0</v>
      </c>
      <c r="AH23" s="140"/>
    </row>
    <row r="24" spans="1:34" ht="13.5" customHeight="1">
      <c r="A24" s="1012"/>
      <c r="B24" s="1013"/>
      <c r="C24" s="115"/>
      <c r="D24" s="1001" t="s">
        <v>156</v>
      </c>
      <c r="E24" s="1001"/>
      <c r="F24" s="1001"/>
      <c r="G24" s="1001"/>
      <c r="H24" s="105"/>
      <c r="I24" s="1086" t="str">
        <f t="shared" ref="I24" si="1">IF(AND(I18="",I19="",I20="",I21="",I22="",I23=""),"",SUM(I18:J23))</f>
        <v/>
      </c>
      <c r="J24" s="1083"/>
      <c r="K24" s="1059" t="str">
        <f t="shared" ref="K24" si="2">IF(AND(K18="",K19="",K20="",K21="",K22="",K23=""),"",SUM(K18:L23))</f>
        <v/>
      </c>
      <c r="L24" s="1059"/>
      <c r="M24" s="1082" t="str">
        <f t="shared" ref="M24" si="3">IF(AND(M18="",M19="",M20="",M21="",M22="",M23=""),"",SUM(M18:N23))</f>
        <v/>
      </c>
      <c r="N24" s="1083"/>
      <c r="O24" s="1086" t="str">
        <f>IF(AND(O18="",O19="",O20="",O21="",O22="",O23=""),"",SUM(O18:P23))</f>
        <v/>
      </c>
      <c r="P24" s="1083"/>
      <c r="Q24" s="1029" t="str">
        <f>IF(AND(Q18="",Q19="",Q20="",Q21="",Q22="",Q23=""),"",SUM(Q18:R23))</f>
        <v/>
      </c>
      <c r="R24" s="1031"/>
      <c r="S24" s="1029" t="str">
        <f t="shared" ref="S24" si="4">IF(AND(S18="",S19="",S20="",S21="",S22="",S23=""),"",SUM(S18:T23))</f>
        <v/>
      </c>
      <c r="T24" s="1031"/>
      <c r="U24" s="1059" t="str">
        <f>IF(AND(U18="",U19="",U20="",U21="",U22="",U23=""),"",SUM(U18:V23))</f>
        <v/>
      </c>
      <c r="V24" s="1059"/>
      <c r="W24" s="1059" t="str">
        <f>IF(AND(W18="",W19="",W20="",W21="",W22="",W23=""),"",SUM(W18:X23))</f>
        <v/>
      </c>
      <c r="X24" s="1059"/>
      <c r="Y24" s="1059" t="str">
        <f t="shared" ref="Y24" si="5">IF(AND(Y18="",Y19="",Y20="",Y21="",Y22="",Y23=""),"",SUM(Y18:Z23))</f>
        <v/>
      </c>
      <c r="Z24" s="1059"/>
      <c r="AA24" s="1059" t="str">
        <f t="shared" ref="AA24" si="6">IF(AND(AA18="",AA19="",AA20="",AA21="",AA22="",AA23=""),"",SUM(AA18:AB23))</f>
        <v/>
      </c>
      <c r="AB24" s="1059"/>
      <c r="AC24" s="1029" t="str">
        <f t="shared" ref="AC24" si="7">IF(AND(AC18="",AC19="",AC20="",AC21="",AC22="",AC23=""),"",SUM(AC18:AD23))</f>
        <v/>
      </c>
      <c r="AD24" s="1031"/>
      <c r="AE24" s="1082" t="str">
        <f t="shared" ref="AE24" si="8">IF(AND(AE18="",AE19="",AE20="",AE21="",AE22="",AE23=""),"",SUM(AE18:AF23))</f>
        <v/>
      </c>
      <c r="AF24" s="1083"/>
      <c r="AG24" s="116">
        <f>SUM(I24:AF24)</f>
        <v>0</v>
      </c>
      <c r="AH24" s="107"/>
    </row>
    <row r="25" spans="1:34" ht="13.5" customHeight="1">
      <c r="A25" s="108"/>
      <c r="B25" s="994" t="s">
        <v>157</v>
      </c>
      <c r="C25" s="994"/>
      <c r="D25" s="994"/>
      <c r="E25" s="994"/>
      <c r="F25" s="994"/>
      <c r="G25" s="994"/>
      <c r="H25" s="109"/>
      <c r="I25" s="1028"/>
      <c r="J25" s="1025"/>
      <c r="K25" s="1025"/>
      <c r="L25" s="1025"/>
      <c r="M25" s="1025"/>
      <c r="N25" s="1026"/>
      <c r="O25" s="1028"/>
      <c r="P25" s="1025"/>
      <c r="Q25" s="1025"/>
      <c r="R25" s="1025"/>
      <c r="S25" s="1025"/>
      <c r="T25" s="1025"/>
      <c r="U25" s="1025"/>
      <c r="V25" s="1025"/>
      <c r="W25" s="1025"/>
      <c r="X25" s="1025"/>
      <c r="Y25" s="1025"/>
      <c r="Z25" s="1025"/>
      <c r="AA25" s="1025"/>
      <c r="AB25" s="1025"/>
      <c r="AC25" s="1025"/>
      <c r="AD25" s="1025"/>
      <c r="AE25" s="1025"/>
      <c r="AF25" s="1026"/>
      <c r="AG25" s="117"/>
      <c r="AH25" s="111"/>
    </row>
    <row r="26" spans="1:34" ht="13.5" customHeight="1">
      <c r="A26" s="1008" t="s">
        <v>158</v>
      </c>
      <c r="B26" s="1009"/>
      <c r="C26" s="90"/>
      <c r="D26" s="1095" t="s">
        <v>190</v>
      </c>
      <c r="E26" s="1095"/>
      <c r="F26" s="1095"/>
      <c r="G26" s="1095"/>
      <c r="H26" s="113"/>
      <c r="I26" s="814"/>
      <c r="J26" s="815"/>
      <c r="K26" s="815"/>
      <c r="L26" s="815"/>
      <c r="M26" s="815"/>
      <c r="N26" s="1018"/>
      <c r="O26" s="1089" t="str">
        <f>IF(AND('資金繰り表②入力シート（収入・支出・返済等）'!$D$7="",'資金繰り表②入力シート（収入・支出・返済等）'!$D$8="",'資金繰り表②入力シート（収入・支出・返済等）'!$D$9="",'資金繰り表②入力シート（収入・支出・返済等）'!$D$10="",'資金繰り表②入力シート（収入・支出・返済等）'!$D$15="",'資金繰り表②入力シート（収入・支出・返済等）'!$D$16="",'資金繰り表②入力シート（収入・支出・返済等）'!$D$17="",'資金繰り表②入力シート（収入・支出・返済等）'!$D$18="",'資金繰り表②入力シート（収入・支出・返済等）'!$D$19="",'資金繰り表②入力シート（収入・支出・返済等）'!$D$20="",'資金繰り表②入力シート（収入・支出・返済等）'!$D$21="",'資金繰り表②入力シート（収入・支出・返済等）'!$D$22="",'資金繰り表②入力シート（収入・支出・返済等）'!$D$23="",'資金繰り表②入力シート（収入・支出・返済等）'!$D$24="",'資金繰り表②入力シート（収入・支出・返済等）'!$D$25="",'資金繰り表②入力シート（収入・支出・返済等）'!$D$26="",'資金繰り表②入力シート（収入・支出・返済等）'!$D$27="",'資金繰り表②入力シート（収入・支出・返済等）'!$D$28="",'資金繰り表②入力シート（収入・支出・返済等）'!$D$29="",'資金繰り表②入力シート（収入・支出・返済等）'!$D$30="",'資金繰り表②入力シート（収入・支出・返済等）'!$D$31="",'資金繰り表②入力シート（収入・支出・返済等）'!$D$32=""),"",SUMIF('資金繰り表②入力シート（収入・支出・返済等）'!$D$7:$D$32,'資金繰表②(算式あり)'!$D26,'資金繰り表②入力シート（収入・支出・返済等）'!$F$7:$F$32))</f>
        <v/>
      </c>
      <c r="P26" s="1090"/>
      <c r="Q26" s="1072" t="str">
        <f>IF(AND('資金繰り表②入力シート（収入・支出・返済等）'!$G$7="",'資金繰り表②入力シート（収入・支出・返済等）'!$G$8="",'資金繰り表②入力シート（収入・支出・返済等）'!$G$9="",'資金繰り表②入力シート（収入・支出・返済等）'!$G$10="",'資金繰り表②入力シート（収入・支出・返済等）'!$G$15="",'資金繰り表②入力シート（収入・支出・返済等）'!$G$16="",'資金繰り表②入力シート（収入・支出・返済等）'!$G$17="",'資金繰り表②入力シート（収入・支出・返済等）'!$G$18="",'資金繰り表②入力シート（収入・支出・返済等）'!$G$19="",'資金繰り表②入力シート（収入・支出・返済等）'!$G$20="",'資金繰り表②入力シート（収入・支出・返済等）'!$G$21="",'資金繰り表②入力シート（収入・支出・返済等）'!$G$22="",'資金繰り表②入力シート（収入・支出・返済等）'!$G$23="",'資金繰り表②入力シート（収入・支出・返済等）'!$G$24="",'資金繰り表②入力シート（収入・支出・返済等）'!$G$25="",'資金繰り表②入力シート（収入・支出・返済等）'!$G$26="",'資金繰り表②入力シート（収入・支出・返済等）'!$G$27="",'資金繰り表②入力シート（収入・支出・返済等）'!$G$28="",'資金繰り表②入力シート（収入・支出・返済等）'!$G$29="",'資金繰り表②入力シート（収入・支出・返済等）'!$G$30="",'資金繰り表②入力シート（収入・支出・返済等）'!$G$31="",'資金繰り表②入力シート（収入・支出・返済等）'!$G$32=""),"",SUMIF('資金繰り表②入力シート（収入・支出・返済等）'!$G$7:$G$32,'資金繰表②(算式あり)'!$D26,'資金繰り表②入力シート（収入・支出・返済等）'!$I$7:$I$32))</f>
        <v/>
      </c>
      <c r="R26" s="1072"/>
      <c r="S26" s="1072" t="str">
        <f>IF(AND('資金繰り表②入力シート（収入・支出・返済等）'!$J$7="",'資金繰り表②入力シート（収入・支出・返済等）'!$J$8="",'資金繰り表②入力シート（収入・支出・返済等）'!$J$9="",'資金繰り表②入力シート（収入・支出・返済等）'!$J$10="",'資金繰り表②入力シート（収入・支出・返済等）'!$J$15="",'資金繰り表②入力シート（収入・支出・返済等）'!$J$16="",'資金繰り表②入力シート（収入・支出・返済等）'!$J$17="",'資金繰り表②入力シート（収入・支出・返済等）'!$J$18="",'資金繰り表②入力シート（収入・支出・返済等）'!$J$19="",'資金繰り表②入力シート（収入・支出・返済等）'!$J$20="",'資金繰り表②入力シート（収入・支出・返済等）'!$J$21="",'資金繰り表②入力シート（収入・支出・返済等）'!$J$22="",'資金繰り表②入力シート（収入・支出・返済等）'!$J$23="",'資金繰り表②入力シート（収入・支出・返済等）'!$J$24="",'資金繰り表②入力シート（収入・支出・返済等）'!$J$25="",'資金繰り表②入力シート（収入・支出・返済等）'!$J$26="",'資金繰り表②入力シート（収入・支出・返済等）'!$J$27="",'資金繰り表②入力シート（収入・支出・返済等）'!$J$28="",'資金繰り表②入力シート（収入・支出・返済等）'!$J$29="",'資金繰り表②入力シート（収入・支出・返済等）'!$J$30="",'資金繰り表②入力シート（収入・支出・返済等）'!$J$31="",'資金繰り表②入力シート（収入・支出・返済等）'!$J$32=""),"",SUMIF('資金繰り表②入力シート（収入・支出・返済等）'!$J$7:$J$32,'資金繰表②(算式あり)'!$D26,'資金繰り表②入力シート（収入・支出・返済等）'!$L$7:$L$32))</f>
        <v/>
      </c>
      <c r="T26" s="1072"/>
      <c r="U26" s="1093" t="str">
        <f>IF(AND('資金繰り表②入力シート（収入・支出・返済等）'!$M$7="",'資金繰り表②入力シート（収入・支出・返済等）'!$M$8="",'資金繰り表②入力シート（収入・支出・返済等）'!$M$9="",'資金繰り表②入力シート（収入・支出・返済等）'!$M$10="",'資金繰り表②入力シート（収入・支出・返済等）'!$M$15="",'資金繰り表②入力シート（収入・支出・返済等）'!$M$16="",'資金繰り表②入力シート（収入・支出・返済等）'!$M$17="",'資金繰り表②入力シート（収入・支出・返済等）'!$M$18="",'資金繰り表②入力シート（収入・支出・返済等）'!$M$19="",'資金繰り表②入力シート（収入・支出・返済等）'!$M$20="",'資金繰り表②入力シート（収入・支出・返済等）'!$M$21="",'資金繰り表②入力シート（収入・支出・返済等）'!$M$22="",'資金繰り表②入力シート（収入・支出・返済等）'!$M$23="",'資金繰り表②入力シート（収入・支出・返済等）'!$M$24="",'資金繰り表②入力シート（収入・支出・返済等）'!$M$25="",'資金繰り表②入力シート（収入・支出・返済等）'!$M$26="",'資金繰り表②入力シート（収入・支出・返済等）'!$M$27="",'資金繰り表②入力シート（収入・支出・返済等）'!$M$28="",'資金繰り表②入力シート（収入・支出・返済等）'!$M$29="",'資金繰り表②入力シート（収入・支出・返済等）'!$M$30="",'資金繰り表②入力シート（収入・支出・返済等）'!$M$31="",'資金繰り表②入力シート（収入・支出・返済等）'!$M$32=""),"",SUMIF('資金繰り表②入力シート（収入・支出・返済等）'!$M$7:$M$32,'資金繰表②(算式あり)'!$D26,'資金繰り表②入力シート（収入・支出・返済等）'!$O$7:$O$32))</f>
        <v/>
      </c>
      <c r="V26" s="1091"/>
      <c r="W26" s="1094" t="str">
        <f>IF(AND('資金繰り表②入力シート（収入・支出・返済等）'!$P$7="",'資金繰り表②入力シート（収入・支出・返済等）'!$P$8="",'資金繰り表②入力シート（収入・支出・返済等）'!$P$9="",'資金繰り表②入力シート（収入・支出・返済等）'!$P$10="",'資金繰り表②入力シート（収入・支出・返済等）'!$P$15="",'資金繰り表②入力シート（収入・支出・返済等）'!$P$16="",'資金繰り表②入力シート（収入・支出・返済等）'!$P$17="",'資金繰り表②入力シート（収入・支出・返済等）'!$P$18="",'資金繰り表②入力シート（収入・支出・返済等）'!$P$19="",'資金繰り表②入力シート（収入・支出・返済等）'!$P$20="",'資金繰り表②入力シート（収入・支出・返済等）'!$P$21="",'資金繰り表②入力シート（収入・支出・返済等）'!$P$22="",'資金繰り表②入力シート（収入・支出・返済等）'!$P$23="",'資金繰り表②入力シート（収入・支出・返済等）'!$P$24="",'資金繰り表②入力シート（収入・支出・返済等）'!$P$25="",'資金繰り表②入力シート（収入・支出・返済等）'!$P$26="",'資金繰り表②入力シート（収入・支出・返済等）'!$P$27="",'資金繰り表②入力シート（収入・支出・返済等）'!$P$28="",'資金繰り表②入力シート（収入・支出・返済等）'!$P$29="",'資金繰り表②入力シート（収入・支出・返済等）'!$P$30="",'資金繰り表②入力シート（収入・支出・返済等）'!$P$31="",'資金繰り表②入力シート（収入・支出・返済等）'!$P$32=""),"",SUMIF('資金繰り表②入力シート（収入・支出・返済等）'!$P$7:$P$32,'資金繰表②(算式あり)'!$D26,'資金繰り表②入力シート（収入・支出・返済等）'!$R$7:$R$32))</f>
        <v/>
      </c>
      <c r="X26" s="1094"/>
      <c r="Y26" s="1094" t="str">
        <f>IF(AND('資金繰り表②入力シート（収入・支出・返済等）'!$S$7="",'資金繰り表②入力シート（収入・支出・返済等）'!$S$8="",'資金繰り表②入力シート（収入・支出・返済等）'!$S$9="",'資金繰り表②入力シート（収入・支出・返済等）'!$S$10="",'資金繰り表②入力シート（収入・支出・返済等）'!$S$15="",'資金繰り表②入力シート（収入・支出・返済等）'!$S$16="",'資金繰り表②入力シート（収入・支出・返済等）'!$S$17="",'資金繰り表②入力シート（収入・支出・返済等）'!$S$18="",'資金繰り表②入力シート（収入・支出・返済等）'!$S$19="",'資金繰り表②入力シート（収入・支出・返済等）'!$S$20="",'資金繰り表②入力シート（収入・支出・返済等）'!$S$21="",'資金繰り表②入力シート（収入・支出・返済等）'!$S$22="",'資金繰り表②入力シート（収入・支出・返済等）'!$S$23="",'資金繰り表②入力シート（収入・支出・返済等）'!$S$24="",'資金繰り表②入力シート（収入・支出・返済等）'!$S$25="",'資金繰り表②入力シート（収入・支出・返済等）'!$S$26="",'資金繰り表②入力シート（収入・支出・返済等）'!$S$27="",'資金繰り表②入力シート（収入・支出・返済等）'!$S$28="",'資金繰り表②入力シート（収入・支出・返済等）'!$S$29="",'資金繰り表②入力シート（収入・支出・返済等）'!$S$30="",'資金繰り表②入力シート（収入・支出・返済等）'!$S$31="",'資金繰り表②入力シート（収入・支出・返済等）'!$S$32=""),"",SUMIF('資金繰り表②入力シート（収入・支出・返済等）'!$S$7:$S$32,'資金繰表②(算式あり)'!$D26,'資金繰り表②入力シート（収入・支出・返済等）'!$U$7:$U$32))</f>
        <v/>
      </c>
      <c r="Z26" s="1094"/>
      <c r="AA26" s="1094" t="str">
        <f>IF(AND('資金繰り表②入力シート（収入・支出・返済等）'!$V$7="",'資金繰り表②入力シート（収入・支出・返済等）'!$V$8="",'資金繰り表②入力シート（収入・支出・返済等）'!$V$9="",'資金繰り表②入力シート（収入・支出・返済等）'!$V$10="",'資金繰り表②入力シート（収入・支出・返済等）'!$V$15="",'資金繰り表②入力シート（収入・支出・返済等）'!$V$16="",'資金繰り表②入力シート（収入・支出・返済等）'!$V$17="",'資金繰り表②入力シート（収入・支出・返済等）'!$V$18="",'資金繰り表②入力シート（収入・支出・返済等）'!$V$19="",'資金繰り表②入力シート（収入・支出・返済等）'!$V$20="",'資金繰り表②入力シート（収入・支出・返済等）'!$V$21="",'資金繰り表②入力シート（収入・支出・返済等）'!$V$22="",'資金繰り表②入力シート（収入・支出・返済等）'!$V$23="",'資金繰り表②入力シート（収入・支出・返済等）'!$V$24="",'資金繰り表②入力シート（収入・支出・返済等）'!$V$25="",'資金繰り表②入力シート（収入・支出・返済等）'!$V$26="",'資金繰り表②入力シート（収入・支出・返済等）'!$V$27="",'資金繰り表②入力シート（収入・支出・返済等）'!$V$28="",'資金繰り表②入力シート（収入・支出・返済等）'!$V$29="",'資金繰り表②入力シート（収入・支出・返済等）'!$V$30="",'資金繰り表②入力シート（収入・支出・返済等）'!$V$31="",'資金繰り表②入力シート（収入・支出・返済等）'!$V$32=""),"",SUMIF('資金繰り表②入力シート（収入・支出・返済等）'!$V$7:$V$32,'資金繰表②(算式あり)'!$D26,'資金繰り表②入力シート（収入・支出・返済等）'!$X$7:$X$32))</f>
        <v/>
      </c>
      <c r="AB26" s="1094"/>
      <c r="AC26" s="1094" t="str">
        <f>IF(AND('資金繰り表②入力シート（収入・支出・返済等）'!$Y$7="",'資金繰り表②入力シート（収入・支出・返済等）'!$Y$8="",'資金繰り表②入力シート（収入・支出・返済等）'!$Y$9="",'資金繰り表②入力シート（収入・支出・返済等）'!$Y$10="",'資金繰り表②入力シート（収入・支出・返済等）'!$Y$15="",'資金繰り表②入力シート（収入・支出・返済等）'!$Y$16="",'資金繰り表②入力シート（収入・支出・返済等）'!$Y$17="",'資金繰り表②入力シート（収入・支出・返済等）'!$Y$18="",'資金繰り表②入力シート（収入・支出・返済等）'!$Y$19="",'資金繰り表②入力シート（収入・支出・返済等）'!$Y$20="",'資金繰り表②入力シート（収入・支出・返済等）'!$Y$21="",'資金繰り表②入力シート（収入・支出・返済等）'!$Y$22="",'資金繰り表②入力シート（収入・支出・返済等）'!$Y$23="",'資金繰り表②入力シート（収入・支出・返済等）'!$Y$24="",'資金繰り表②入力シート（収入・支出・返済等）'!$Y$25="",'資金繰り表②入力シート（収入・支出・返済等）'!$Y$26="",'資金繰り表②入力シート（収入・支出・返済等）'!$Y$27="",'資金繰り表②入力シート（収入・支出・返済等）'!$Y$28="",'資金繰り表②入力シート（収入・支出・返済等）'!$Y$29="",'資金繰り表②入力シート（収入・支出・返済等）'!$Y$30="",'資金繰り表②入力シート（収入・支出・返済等）'!$Y$31="",'資金繰り表②入力シート（収入・支出・返済等）'!$Y$32=""),"",SUMIF('資金繰り表②入力シート（収入・支出・返済等）'!$Y$7:$Y$32,'資金繰表②(算式あり)'!$D26,'資金繰り表②入力シート（収入・支出・返済等）'!$AA$7:$AA$32))</f>
        <v/>
      </c>
      <c r="AD26" s="1094"/>
      <c r="AE26" s="1094" t="str">
        <f>IF(AND('資金繰り表②入力シート（収入・支出・返済等）'!$AB$7="",'資金繰り表②入力シート（収入・支出・返済等）'!$AB$8="",'資金繰り表②入力シート（収入・支出・返済等）'!$AB$9="",'資金繰り表②入力シート（収入・支出・返済等）'!$AB$10="",'資金繰り表②入力シート（収入・支出・返済等）'!$AB$15="",'資金繰り表②入力シート（収入・支出・返済等）'!$AB$16="",'資金繰り表②入力シート（収入・支出・返済等）'!$AB$17="",'資金繰り表②入力シート（収入・支出・返済等）'!$AB$18="",'資金繰り表②入力シート（収入・支出・返済等）'!$AB$19="",'資金繰り表②入力シート（収入・支出・返済等）'!$AB$20="",'資金繰り表②入力シート（収入・支出・返済等）'!$AB$21="",'資金繰り表②入力シート（収入・支出・返済等）'!$AB$22="",'資金繰り表②入力シート（収入・支出・返済等）'!$AB$23="",'資金繰り表②入力シート（収入・支出・返済等）'!$AB$24="",'資金繰り表②入力シート（収入・支出・返済等）'!$AB$25="",'資金繰り表②入力シート（収入・支出・返済等）'!$AB$26="",'資金繰り表②入力シート（収入・支出・返済等）'!$AB$27="",'資金繰り表②入力シート（収入・支出・返済等）'!$AB$28="",'資金繰り表②入力シート（収入・支出・返済等）'!$AB$29="",'資金繰り表②入力シート（収入・支出・返済等）'!$AB$30="",'資金繰り表②入力シート（収入・支出・返済等）'!$AB$31="",'資金繰り表②入力シート（収入・支出・返済等）'!$AB$32=""),"",SUMIF('資金繰り表②入力シート（収入・支出・返済等）'!$AB$7:$AB$32,'資金繰表②(算式あり)'!$D26,'資金繰り表②入力シート（収入・支出・返済等）'!$AD$7:$AD$32))</f>
        <v/>
      </c>
      <c r="AF26" s="1094"/>
      <c r="AG26" s="92">
        <f t="shared" si="0"/>
        <v>0</v>
      </c>
      <c r="AH26" s="93"/>
    </row>
    <row r="27" spans="1:34" ht="13.5" customHeight="1">
      <c r="A27" s="1010"/>
      <c r="B27" s="1011"/>
      <c r="C27" s="94"/>
      <c r="D27" s="1088" t="s">
        <v>191</v>
      </c>
      <c r="E27" s="1088"/>
      <c r="F27" s="1088"/>
      <c r="G27" s="1088"/>
      <c r="H27" s="99"/>
      <c r="I27" s="797"/>
      <c r="J27" s="798"/>
      <c r="K27" s="798"/>
      <c r="L27" s="798"/>
      <c r="M27" s="798"/>
      <c r="N27" s="999"/>
      <c r="O27" s="1089" t="str">
        <f>IF(AND('資金繰り表②入力シート（収入・支出・返済等）'!$D$7="",'資金繰り表②入力シート（収入・支出・返済等）'!$D$8="",'資金繰り表②入力シート（収入・支出・返済等）'!$D$9="",'資金繰り表②入力シート（収入・支出・返済等）'!$D$10="",'資金繰り表②入力シート（収入・支出・返済等）'!$D$15="",'資金繰り表②入力シート（収入・支出・返済等）'!$D$16="",'資金繰り表②入力シート（収入・支出・返済等）'!$D$17="",'資金繰り表②入力シート（収入・支出・返済等）'!$D$18="",'資金繰り表②入力シート（収入・支出・返済等）'!$D$19="",'資金繰り表②入力シート（収入・支出・返済等）'!$D$20="",'資金繰り表②入力シート（収入・支出・返済等）'!$D$21="",'資金繰り表②入力シート（収入・支出・返済等）'!$D$22="",'資金繰り表②入力シート（収入・支出・返済等）'!$D$23="",'資金繰り表②入力シート（収入・支出・返済等）'!$D$24="",'資金繰り表②入力シート（収入・支出・返済等）'!$D$25="",'資金繰り表②入力シート（収入・支出・返済等）'!$D$26="",'資金繰り表②入力シート（収入・支出・返済等）'!$D$27="",'資金繰り表②入力シート（収入・支出・返済等）'!$D$28="",'資金繰り表②入力シート（収入・支出・返済等）'!$D$29="",'資金繰り表②入力シート（収入・支出・返済等）'!$D$30="",'資金繰り表②入力シート（収入・支出・返済等）'!$D$31="",'資金繰り表②入力シート（収入・支出・返済等）'!$D$32=""),"",SUMIF('資金繰り表②入力シート（収入・支出・返済等）'!$D$7:$D$32,'資金繰表②(算式あり)'!$D27,'資金繰り表②入力シート（収入・支出・返済等）'!$F$7:$F$32))</f>
        <v/>
      </c>
      <c r="P27" s="1090"/>
      <c r="Q27" s="1091" t="str">
        <f>IF(AND('資金繰り表②入力シート（収入・支出・返済等）'!$G$7="",'資金繰り表②入力シート（収入・支出・返済等）'!$G$8="",'資金繰り表②入力シート（収入・支出・返済等）'!$G$9="",'資金繰り表②入力シート（収入・支出・返済等）'!$G$10="",'資金繰り表②入力シート（収入・支出・返済等）'!$G$15="",'資金繰り表②入力シート（収入・支出・返済等）'!$G$16="",'資金繰り表②入力シート（収入・支出・返済等）'!$G$17="",'資金繰り表②入力シート（収入・支出・返済等）'!$G$18="",'資金繰り表②入力シート（収入・支出・返済等）'!$G$19="",'資金繰り表②入力シート（収入・支出・返済等）'!$G$20="",'資金繰り表②入力シート（収入・支出・返済等）'!$G$21="",'資金繰り表②入力シート（収入・支出・返済等）'!$G$22="",'資金繰り表②入力シート（収入・支出・返済等）'!$G$23="",'資金繰り表②入力シート（収入・支出・返済等）'!$G$24="",'資金繰り表②入力シート（収入・支出・返済等）'!$G$25="",'資金繰り表②入力シート（収入・支出・返済等）'!$G$26="",'資金繰り表②入力シート（収入・支出・返済等）'!$G$27="",'資金繰り表②入力シート（収入・支出・返済等）'!$G$28="",'資金繰り表②入力シート（収入・支出・返済等）'!$G$29="",'資金繰り表②入力シート（収入・支出・返済等）'!$G$30="",'資金繰り表②入力シート（収入・支出・返済等）'!$G$31="",'資金繰り表②入力シート（収入・支出・返済等）'!$G$32=""),"",SUMIF('資金繰り表②入力シート（収入・支出・返済等）'!$G$7:$G$32,'資金繰表②(算式あり)'!$D27,'資金繰り表②入力シート（収入・支出・返済等）'!$I$7:$I$32))</f>
        <v/>
      </c>
      <c r="R27" s="1091"/>
      <c r="S27" s="1091" t="str">
        <f>IF(AND('資金繰り表②入力シート（収入・支出・返済等）'!$J$7="",'資金繰り表②入力シート（収入・支出・返済等）'!$J$8="",'資金繰り表②入力シート（収入・支出・返済等）'!$J$9="",'資金繰り表②入力シート（収入・支出・返済等）'!$J$10="",'資金繰り表②入力シート（収入・支出・返済等）'!$J$15="",'資金繰り表②入力シート（収入・支出・返済等）'!$J$16="",'資金繰り表②入力シート（収入・支出・返済等）'!$J$17="",'資金繰り表②入力シート（収入・支出・返済等）'!$J$18="",'資金繰り表②入力シート（収入・支出・返済等）'!$J$19="",'資金繰り表②入力シート（収入・支出・返済等）'!$J$20="",'資金繰り表②入力シート（収入・支出・返済等）'!$J$21="",'資金繰り表②入力シート（収入・支出・返済等）'!$J$22="",'資金繰り表②入力シート（収入・支出・返済等）'!$J$23="",'資金繰り表②入力シート（収入・支出・返済等）'!$J$24="",'資金繰り表②入力シート（収入・支出・返済等）'!$J$25="",'資金繰り表②入力シート（収入・支出・返済等）'!$J$26="",'資金繰り表②入力シート（収入・支出・返済等）'!$J$27="",'資金繰り表②入力シート（収入・支出・返済等）'!$J$28="",'資金繰り表②入力シート（収入・支出・返済等）'!$J$29="",'資金繰り表②入力シート（収入・支出・返済等）'!$J$30="",'資金繰り表②入力シート（収入・支出・返済等）'!$J$31="",'資金繰り表②入力シート（収入・支出・返済等）'!$J$32=""),"",SUMIF('資金繰り表②入力シート（収入・支出・返済等）'!$J$7:$J$32,'資金繰表②(算式あり)'!$D27,'資金繰り表②入力シート（収入・支出・返済等）'!$L$7:$L$32))</f>
        <v/>
      </c>
      <c r="T27" s="1091"/>
      <c r="U27" s="1093" t="str">
        <f>IF(AND('資金繰り表②入力シート（収入・支出・返済等）'!$M$7="",'資金繰り表②入力シート（収入・支出・返済等）'!$M$8="",'資金繰り表②入力シート（収入・支出・返済等）'!$M$9="",'資金繰り表②入力シート（収入・支出・返済等）'!$M$10="",'資金繰り表②入力シート（収入・支出・返済等）'!$M$15="",'資金繰り表②入力シート（収入・支出・返済等）'!$M$16="",'資金繰り表②入力シート（収入・支出・返済等）'!$M$17="",'資金繰り表②入力シート（収入・支出・返済等）'!$M$18="",'資金繰り表②入力シート（収入・支出・返済等）'!$M$19="",'資金繰り表②入力シート（収入・支出・返済等）'!$M$20="",'資金繰り表②入力シート（収入・支出・返済等）'!$M$21="",'資金繰り表②入力シート（収入・支出・返済等）'!$M$22="",'資金繰り表②入力シート（収入・支出・返済等）'!$M$23="",'資金繰り表②入力シート（収入・支出・返済等）'!$M$24="",'資金繰り表②入力シート（収入・支出・返済等）'!$M$25="",'資金繰り表②入力シート（収入・支出・返済等）'!$M$26="",'資金繰り表②入力シート（収入・支出・返済等）'!$M$27="",'資金繰り表②入力シート（収入・支出・返済等）'!$M$28="",'資金繰り表②入力シート（収入・支出・返済等）'!$M$29="",'資金繰り表②入力シート（収入・支出・返済等）'!$M$30="",'資金繰り表②入力シート（収入・支出・返済等）'!$M$31="",'資金繰り表②入力シート（収入・支出・返済等）'!$M$32=""),"",SUMIF('資金繰り表②入力シート（収入・支出・返済等）'!$M$7:$M$32,'資金繰表②(算式あり)'!$D27,'資金繰り表②入力シート（収入・支出・返済等）'!$O$7:$O$32))</f>
        <v/>
      </c>
      <c r="V27" s="1091"/>
      <c r="W27" s="1068" t="str">
        <f>IF(AND('資金繰り表②入力シート（収入・支出・返済等）'!$P$7="",'資金繰り表②入力シート（収入・支出・返済等）'!$P$8="",'資金繰り表②入力シート（収入・支出・返済等）'!$P$9="",'資金繰り表②入力シート（収入・支出・返済等）'!$P$10="",'資金繰り表②入力シート（収入・支出・返済等）'!$P$15="",'資金繰り表②入力シート（収入・支出・返済等）'!$P$16="",'資金繰り表②入力シート（収入・支出・返済等）'!$P$17="",'資金繰り表②入力シート（収入・支出・返済等）'!$P$18="",'資金繰り表②入力シート（収入・支出・返済等）'!$P$19="",'資金繰り表②入力シート（収入・支出・返済等）'!$P$20="",'資金繰り表②入力シート（収入・支出・返済等）'!$P$21="",'資金繰り表②入力シート（収入・支出・返済等）'!$P$22="",'資金繰り表②入力シート（収入・支出・返済等）'!$P$23="",'資金繰り表②入力シート（収入・支出・返済等）'!$P$24="",'資金繰り表②入力シート（収入・支出・返済等）'!$P$25="",'資金繰り表②入力シート（収入・支出・返済等）'!$P$26="",'資金繰り表②入力シート（収入・支出・返済等）'!$P$27="",'資金繰り表②入力シート（収入・支出・返済等）'!$P$28="",'資金繰り表②入力シート（収入・支出・返済等）'!$P$29="",'資金繰り表②入力シート（収入・支出・返済等）'!$P$30="",'資金繰り表②入力シート（収入・支出・返済等）'!$P$31="",'資金繰り表②入力シート（収入・支出・返済等）'!$P$32=""),"",SUMIF('資金繰り表②入力シート（収入・支出・返済等）'!$P$7:$P$32,'資金繰表②(算式あり)'!$D27,'資金繰り表②入力シート（収入・支出・返済等）'!$R$7:$R$32))</f>
        <v/>
      </c>
      <c r="X27" s="1068"/>
      <c r="Y27" s="1068" t="str">
        <f>IF(AND('資金繰り表②入力シート（収入・支出・返済等）'!$S$7="",'資金繰り表②入力シート（収入・支出・返済等）'!$S$8="",'資金繰り表②入力シート（収入・支出・返済等）'!$S$9="",'資金繰り表②入力シート（収入・支出・返済等）'!$S$10="",'資金繰り表②入力シート（収入・支出・返済等）'!$S$15="",'資金繰り表②入力シート（収入・支出・返済等）'!$S$16="",'資金繰り表②入力シート（収入・支出・返済等）'!$S$17="",'資金繰り表②入力シート（収入・支出・返済等）'!$S$18="",'資金繰り表②入力シート（収入・支出・返済等）'!$S$19="",'資金繰り表②入力シート（収入・支出・返済等）'!$S$20="",'資金繰り表②入力シート（収入・支出・返済等）'!$S$21="",'資金繰り表②入力シート（収入・支出・返済等）'!$S$22="",'資金繰り表②入力シート（収入・支出・返済等）'!$S$23="",'資金繰り表②入力シート（収入・支出・返済等）'!$S$24="",'資金繰り表②入力シート（収入・支出・返済等）'!$S$25="",'資金繰り表②入力シート（収入・支出・返済等）'!$S$26="",'資金繰り表②入力シート（収入・支出・返済等）'!$S$27="",'資金繰り表②入力シート（収入・支出・返済等）'!$S$28="",'資金繰り表②入力シート（収入・支出・返済等）'!$S$29="",'資金繰り表②入力シート（収入・支出・返済等）'!$S$30="",'資金繰り表②入力シート（収入・支出・返済等）'!$S$31="",'資金繰り表②入力シート（収入・支出・返済等）'!$S$32=""),"",SUMIF('資金繰り表②入力シート（収入・支出・返済等）'!$S$7:$S$32,'資金繰表②(算式あり)'!$D27,'資金繰り表②入力シート（収入・支出・返済等）'!$U$7:$U$32))</f>
        <v/>
      </c>
      <c r="Z27" s="1068"/>
      <c r="AA27" s="1068" t="str">
        <f>IF(AND('資金繰り表②入力シート（収入・支出・返済等）'!$V$7="",'資金繰り表②入力シート（収入・支出・返済等）'!$V$8="",'資金繰り表②入力シート（収入・支出・返済等）'!$V$9="",'資金繰り表②入力シート（収入・支出・返済等）'!$V$10="",'資金繰り表②入力シート（収入・支出・返済等）'!$V$15="",'資金繰り表②入力シート（収入・支出・返済等）'!$V$16="",'資金繰り表②入力シート（収入・支出・返済等）'!$V$17="",'資金繰り表②入力シート（収入・支出・返済等）'!$V$18="",'資金繰り表②入力シート（収入・支出・返済等）'!$V$19="",'資金繰り表②入力シート（収入・支出・返済等）'!$V$20="",'資金繰り表②入力シート（収入・支出・返済等）'!$V$21="",'資金繰り表②入力シート（収入・支出・返済等）'!$V$22="",'資金繰り表②入力シート（収入・支出・返済等）'!$V$23="",'資金繰り表②入力シート（収入・支出・返済等）'!$V$24="",'資金繰り表②入力シート（収入・支出・返済等）'!$V$25="",'資金繰り表②入力シート（収入・支出・返済等）'!$V$26="",'資金繰り表②入力シート（収入・支出・返済等）'!$V$27="",'資金繰り表②入力シート（収入・支出・返済等）'!$V$28="",'資金繰り表②入力シート（収入・支出・返済等）'!$V$29="",'資金繰り表②入力シート（収入・支出・返済等）'!$V$30="",'資金繰り表②入力シート（収入・支出・返済等）'!$V$31="",'資金繰り表②入力シート（収入・支出・返済等）'!$V$32=""),"",SUMIF('資金繰り表②入力シート（収入・支出・返済等）'!$V$7:$V$32,'資金繰表②(算式あり)'!$D27,'資金繰り表②入力シート（収入・支出・返済等）'!$X$7:$X$32))</f>
        <v/>
      </c>
      <c r="AB27" s="1068"/>
      <c r="AC27" s="1068" t="str">
        <f>IF(AND('資金繰り表②入力シート（収入・支出・返済等）'!$Y$7="",'資金繰り表②入力シート（収入・支出・返済等）'!$Y$8="",'資金繰り表②入力シート（収入・支出・返済等）'!$Y$9="",'資金繰り表②入力シート（収入・支出・返済等）'!$Y$10="",'資金繰り表②入力シート（収入・支出・返済等）'!$Y$15="",'資金繰り表②入力シート（収入・支出・返済等）'!$Y$16="",'資金繰り表②入力シート（収入・支出・返済等）'!$Y$17="",'資金繰り表②入力シート（収入・支出・返済等）'!$Y$18="",'資金繰り表②入力シート（収入・支出・返済等）'!$Y$19="",'資金繰り表②入力シート（収入・支出・返済等）'!$Y$20="",'資金繰り表②入力シート（収入・支出・返済等）'!$Y$21="",'資金繰り表②入力シート（収入・支出・返済等）'!$Y$22="",'資金繰り表②入力シート（収入・支出・返済等）'!$Y$23="",'資金繰り表②入力シート（収入・支出・返済等）'!$Y$24="",'資金繰り表②入力シート（収入・支出・返済等）'!$Y$25="",'資金繰り表②入力シート（収入・支出・返済等）'!$Y$26="",'資金繰り表②入力シート（収入・支出・返済等）'!$Y$27="",'資金繰り表②入力シート（収入・支出・返済等）'!$Y$28="",'資金繰り表②入力シート（収入・支出・返済等）'!$Y$29="",'資金繰り表②入力シート（収入・支出・返済等）'!$Y$30="",'資金繰り表②入力シート（収入・支出・返済等）'!$Y$31="",'資金繰り表②入力シート（収入・支出・返済等）'!$Y$32=""),"",SUMIF('資金繰り表②入力シート（収入・支出・返済等）'!$Y$7:$Y$32,'資金繰表②(算式あり)'!$D27,'資金繰り表②入力シート（収入・支出・返済等）'!$AA$7:$AA$32))</f>
        <v/>
      </c>
      <c r="AD27" s="1068"/>
      <c r="AE27" s="1068" t="str">
        <f>IF(AND('資金繰り表②入力シート（収入・支出・返済等）'!$AB$7="",'資金繰り表②入力シート（収入・支出・返済等）'!$AB$8="",'資金繰り表②入力シート（収入・支出・返済等）'!$AB$9="",'資金繰り表②入力シート（収入・支出・返済等）'!$AB$10="",'資金繰り表②入力シート（収入・支出・返済等）'!$AB$15="",'資金繰り表②入力シート（収入・支出・返済等）'!$AB$16="",'資金繰り表②入力シート（収入・支出・返済等）'!$AB$17="",'資金繰り表②入力シート（収入・支出・返済等）'!$AB$18="",'資金繰り表②入力シート（収入・支出・返済等）'!$AB$19="",'資金繰り表②入力シート（収入・支出・返済等）'!$AB$20="",'資金繰り表②入力シート（収入・支出・返済等）'!$AB$21="",'資金繰り表②入力シート（収入・支出・返済等）'!$AB$22="",'資金繰り表②入力シート（収入・支出・返済等）'!$AB$23="",'資金繰り表②入力シート（収入・支出・返済等）'!$AB$24="",'資金繰り表②入力シート（収入・支出・返済等）'!$AB$25="",'資金繰り表②入力シート（収入・支出・返済等）'!$AB$26="",'資金繰り表②入力シート（収入・支出・返済等）'!$AB$27="",'資金繰り表②入力シート（収入・支出・返済等）'!$AB$28="",'資金繰り表②入力シート（収入・支出・返済等）'!$AB$29="",'資金繰り表②入力シート（収入・支出・返済等）'!$AB$30="",'資金繰り表②入力シート（収入・支出・返済等）'!$AB$31="",'資金繰り表②入力シート（収入・支出・返済等）'!$AB$32=""),"",SUMIF('資金繰り表②入力シート（収入・支出・返済等）'!$AB$7:$AB$32,'資金繰表②(算式あり)'!$D27,'資金繰り表②入力シート（収入・支出・返済等）'!$AD$7:$AD$32))</f>
        <v/>
      </c>
      <c r="AF27" s="1087"/>
      <c r="AG27" s="96">
        <f t="shared" si="0"/>
        <v>0</v>
      </c>
      <c r="AH27" s="97"/>
    </row>
    <row r="28" spans="1:34" ht="13.5" customHeight="1">
      <c r="A28" s="1010"/>
      <c r="B28" s="1011"/>
      <c r="C28" s="94"/>
      <c r="D28" s="1003" t="s">
        <v>160</v>
      </c>
      <c r="E28" s="1003"/>
      <c r="F28" s="1003"/>
      <c r="G28" s="1003"/>
      <c r="H28" s="99"/>
      <c r="I28" s="797"/>
      <c r="J28" s="798"/>
      <c r="K28" s="798"/>
      <c r="L28" s="798"/>
      <c r="M28" s="798"/>
      <c r="N28" s="999"/>
      <c r="O28" s="1089" t="str">
        <f>IF(AND('資金繰り表②入力シート（収入・支出・返済等）'!$D$7="",'資金繰り表②入力シート（収入・支出・返済等）'!$D$8="",'資金繰り表②入力シート（収入・支出・返済等）'!$D$9="",'資金繰り表②入力シート（収入・支出・返済等）'!$D$10="",'資金繰り表②入力シート（収入・支出・返済等）'!$D$15="",'資金繰り表②入力シート（収入・支出・返済等）'!$D$16="",'資金繰り表②入力シート（収入・支出・返済等）'!$D$17="",'資金繰り表②入力シート（収入・支出・返済等）'!$D$18="",'資金繰り表②入力シート（収入・支出・返済等）'!$D$19="",'資金繰り表②入力シート（収入・支出・返済等）'!$D$20="",'資金繰り表②入力シート（収入・支出・返済等）'!$D$21="",'資金繰り表②入力シート（収入・支出・返済等）'!$D$22="",'資金繰り表②入力シート（収入・支出・返済等）'!$D$23="",'資金繰り表②入力シート（収入・支出・返済等）'!$D$24="",'資金繰り表②入力シート（収入・支出・返済等）'!$D$25="",'資金繰り表②入力シート（収入・支出・返済等）'!$D$26="",'資金繰り表②入力シート（収入・支出・返済等）'!$D$27="",'資金繰り表②入力シート（収入・支出・返済等）'!$D$28="",'資金繰り表②入力シート（収入・支出・返済等）'!$D$29="",'資金繰り表②入力シート（収入・支出・返済等）'!$D$30="",'資金繰り表②入力シート（収入・支出・返済等）'!$D$31="",'資金繰り表②入力シート（収入・支出・返済等）'!$D$32=""),"",SUMIF('資金繰り表②入力シート（収入・支出・返済等）'!$D$7:$D$32,'資金繰表②(算式あり)'!$D28,'資金繰り表②入力シート（収入・支出・返済等）'!$F$7:$F$32))</f>
        <v/>
      </c>
      <c r="P28" s="1090"/>
      <c r="Q28" s="1091" t="str">
        <f>IF(AND('資金繰り表②入力シート（収入・支出・返済等）'!$G$7="",'資金繰り表②入力シート（収入・支出・返済等）'!$G$8="",'資金繰り表②入力シート（収入・支出・返済等）'!$G$9="",'資金繰り表②入力シート（収入・支出・返済等）'!$G$10="",'資金繰り表②入力シート（収入・支出・返済等）'!$G$15="",'資金繰り表②入力シート（収入・支出・返済等）'!$G$16="",'資金繰り表②入力シート（収入・支出・返済等）'!$G$17="",'資金繰り表②入力シート（収入・支出・返済等）'!$G$18="",'資金繰り表②入力シート（収入・支出・返済等）'!$G$19="",'資金繰り表②入力シート（収入・支出・返済等）'!$G$20="",'資金繰り表②入力シート（収入・支出・返済等）'!$G$21="",'資金繰り表②入力シート（収入・支出・返済等）'!$G$22="",'資金繰り表②入力シート（収入・支出・返済等）'!$G$23="",'資金繰り表②入力シート（収入・支出・返済等）'!$G$24="",'資金繰り表②入力シート（収入・支出・返済等）'!$G$25="",'資金繰り表②入力シート（収入・支出・返済等）'!$G$26="",'資金繰り表②入力シート（収入・支出・返済等）'!$G$27="",'資金繰り表②入力シート（収入・支出・返済等）'!$G$28="",'資金繰り表②入力シート（収入・支出・返済等）'!$G$29="",'資金繰り表②入力シート（収入・支出・返済等）'!$G$30="",'資金繰り表②入力シート（収入・支出・返済等）'!$G$31="",'資金繰り表②入力シート（収入・支出・返済等）'!$G$32=""),"",SUMIF('資金繰り表②入力シート（収入・支出・返済等）'!$G$7:$G$32,'資金繰表②(算式あり)'!$D28,'資金繰り表②入力シート（収入・支出・返済等）'!$I$7:$I$32))</f>
        <v/>
      </c>
      <c r="R28" s="1091"/>
      <c r="S28" s="1091" t="str">
        <f>IF(AND('資金繰り表②入力シート（収入・支出・返済等）'!$J$7="",'資金繰り表②入力シート（収入・支出・返済等）'!$J$8="",'資金繰り表②入力シート（収入・支出・返済等）'!$J$9="",'資金繰り表②入力シート（収入・支出・返済等）'!$J$10="",'資金繰り表②入力シート（収入・支出・返済等）'!$J$15="",'資金繰り表②入力シート（収入・支出・返済等）'!$J$16="",'資金繰り表②入力シート（収入・支出・返済等）'!$J$17="",'資金繰り表②入力シート（収入・支出・返済等）'!$J$18="",'資金繰り表②入力シート（収入・支出・返済等）'!$J$19="",'資金繰り表②入力シート（収入・支出・返済等）'!$J$20="",'資金繰り表②入力シート（収入・支出・返済等）'!$J$21="",'資金繰り表②入力シート（収入・支出・返済等）'!$J$22="",'資金繰り表②入力シート（収入・支出・返済等）'!$J$23="",'資金繰り表②入力シート（収入・支出・返済等）'!$J$24="",'資金繰り表②入力シート（収入・支出・返済等）'!$J$25="",'資金繰り表②入力シート（収入・支出・返済等）'!$J$26="",'資金繰り表②入力シート（収入・支出・返済等）'!$J$27="",'資金繰り表②入力シート（収入・支出・返済等）'!$J$28="",'資金繰り表②入力シート（収入・支出・返済等）'!$J$29="",'資金繰り表②入力シート（収入・支出・返済等）'!$J$30="",'資金繰り表②入力シート（収入・支出・返済等）'!$J$31="",'資金繰り表②入力シート（収入・支出・返済等）'!$J$32=""),"",SUMIF('資金繰り表②入力シート（収入・支出・返済等）'!$J$7:$J$32,'資金繰表②(算式あり)'!$D28,'資金繰り表②入力シート（収入・支出・返済等）'!$L$7:$L$32))</f>
        <v/>
      </c>
      <c r="T28" s="1091"/>
      <c r="U28" s="1093" t="str">
        <f>IF(AND('資金繰り表②入力シート（収入・支出・返済等）'!$M$7="",'資金繰り表②入力シート（収入・支出・返済等）'!$M$8="",'資金繰り表②入力シート（収入・支出・返済等）'!$M$9="",'資金繰り表②入力シート（収入・支出・返済等）'!$M$10="",'資金繰り表②入力シート（収入・支出・返済等）'!$M$15="",'資金繰り表②入力シート（収入・支出・返済等）'!$M$16="",'資金繰り表②入力シート（収入・支出・返済等）'!$M$17="",'資金繰り表②入力シート（収入・支出・返済等）'!$M$18="",'資金繰り表②入力シート（収入・支出・返済等）'!$M$19="",'資金繰り表②入力シート（収入・支出・返済等）'!$M$20="",'資金繰り表②入力シート（収入・支出・返済等）'!$M$21="",'資金繰り表②入力シート（収入・支出・返済等）'!$M$22="",'資金繰り表②入力シート（収入・支出・返済等）'!$M$23="",'資金繰り表②入力シート（収入・支出・返済等）'!$M$24="",'資金繰り表②入力シート（収入・支出・返済等）'!$M$25="",'資金繰り表②入力シート（収入・支出・返済等）'!$M$26="",'資金繰り表②入力シート（収入・支出・返済等）'!$M$27="",'資金繰り表②入力シート（収入・支出・返済等）'!$M$28="",'資金繰り表②入力シート（収入・支出・返済等）'!$M$29="",'資金繰り表②入力シート（収入・支出・返済等）'!$M$30="",'資金繰り表②入力シート（収入・支出・返済等）'!$M$31="",'資金繰り表②入力シート（収入・支出・返済等）'!$M$32=""),"",SUMIF('資金繰り表②入力シート（収入・支出・返済等）'!$M$7:$M$32,'資金繰表②(算式あり)'!$D28,'資金繰り表②入力シート（収入・支出・返済等）'!$O$7:$O$32))</f>
        <v/>
      </c>
      <c r="V28" s="1091"/>
      <c r="W28" s="1068" t="str">
        <f>IF(AND('資金繰り表②入力シート（収入・支出・返済等）'!$P$7="",'資金繰り表②入力シート（収入・支出・返済等）'!$P$8="",'資金繰り表②入力シート（収入・支出・返済等）'!$P$9="",'資金繰り表②入力シート（収入・支出・返済等）'!$P$10="",'資金繰り表②入力シート（収入・支出・返済等）'!$P$15="",'資金繰り表②入力シート（収入・支出・返済等）'!$P$16="",'資金繰り表②入力シート（収入・支出・返済等）'!$P$17="",'資金繰り表②入力シート（収入・支出・返済等）'!$P$18="",'資金繰り表②入力シート（収入・支出・返済等）'!$P$19="",'資金繰り表②入力シート（収入・支出・返済等）'!$P$20="",'資金繰り表②入力シート（収入・支出・返済等）'!$P$21="",'資金繰り表②入力シート（収入・支出・返済等）'!$P$22="",'資金繰り表②入力シート（収入・支出・返済等）'!$P$23="",'資金繰り表②入力シート（収入・支出・返済等）'!$P$24="",'資金繰り表②入力シート（収入・支出・返済等）'!$P$25="",'資金繰り表②入力シート（収入・支出・返済等）'!$P$26="",'資金繰り表②入力シート（収入・支出・返済等）'!$P$27="",'資金繰り表②入力シート（収入・支出・返済等）'!$P$28="",'資金繰り表②入力シート（収入・支出・返済等）'!$P$29="",'資金繰り表②入力シート（収入・支出・返済等）'!$P$30="",'資金繰り表②入力シート（収入・支出・返済等）'!$P$31="",'資金繰り表②入力シート（収入・支出・返済等）'!$P$32=""),"",SUMIF('資金繰り表②入力シート（収入・支出・返済等）'!$P$7:$P$32,'資金繰表②(算式あり)'!$D28,'資金繰り表②入力シート（収入・支出・返済等）'!$R$7:$R$32))</f>
        <v/>
      </c>
      <c r="X28" s="1068"/>
      <c r="Y28" s="1068" t="str">
        <f>IF(AND('資金繰り表②入力シート（収入・支出・返済等）'!$S$7="",'資金繰り表②入力シート（収入・支出・返済等）'!$S$8="",'資金繰り表②入力シート（収入・支出・返済等）'!$S$9="",'資金繰り表②入力シート（収入・支出・返済等）'!$S$10="",'資金繰り表②入力シート（収入・支出・返済等）'!$S$15="",'資金繰り表②入力シート（収入・支出・返済等）'!$S$16="",'資金繰り表②入力シート（収入・支出・返済等）'!$S$17="",'資金繰り表②入力シート（収入・支出・返済等）'!$S$18="",'資金繰り表②入力シート（収入・支出・返済等）'!$S$19="",'資金繰り表②入力シート（収入・支出・返済等）'!$S$20="",'資金繰り表②入力シート（収入・支出・返済等）'!$S$21="",'資金繰り表②入力シート（収入・支出・返済等）'!$S$22="",'資金繰り表②入力シート（収入・支出・返済等）'!$S$23="",'資金繰り表②入力シート（収入・支出・返済等）'!$S$24="",'資金繰り表②入力シート（収入・支出・返済等）'!$S$25="",'資金繰り表②入力シート（収入・支出・返済等）'!$S$26="",'資金繰り表②入力シート（収入・支出・返済等）'!$S$27="",'資金繰り表②入力シート（収入・支出・返済等）'!$S$28="",'資金繰り表②入力シート（収入・支出・返済等）'!$S$29="",'資金繰り表②入力シート（収入・支出・返済等）'!$S$30="",'資金繰り表②入力シート（収入・支出・返済等）'!$S$31="",'資金繰り表②入力シート（収入・支出・返済等）'!$S$32=""),"",SUMIF('資金繰り表②入力シート（収入・支出・返済等）'!$S$7:$S$32,'資金繰表②(算式あり)'!$D28,'資金繰り表②入力シート（収入・支出・返済等）'!$U$7:$U$32))</f>
        <v/>
      </c>
      <c r="Z28" s="1068"/>
      <c r="AA28" s="1068" t="str">
        <f>IF(AND('資金繰り表②入力シート（収入・支出・返済等）'!$V$7="",'資金繰り表②入力シート（収入・支出・返済等）'!$V$8="",'資金繰り表②入力シート（収入・支出・返済等）'!$V$9="",'資金繰り表②入力シート（収入・支出・返済等）'!$V$10="",'資金繰り表②入力シート（収入・支出・返済等）'!$V$15="",'資金繰り表②入力シート（収入・支出・返済等）'!$V$16="",'資金繰り表②入力シート（収入・支出・返済等）'!$V$17="",'資金繰り表②入力シート（収入・支出・返済等）'!$V$18="",'資金繰り表②入力シート（収入・支出・返済等）'!$V$19="",'資金繰り表②入力シート（収入・支出・返済等）'!$V$20="",'資金繰り表②入力シート（収入・支出・返済等）'!$V$21="",'資金繰り表②入力シート（収入・支出・返済等）'!$V$22="",'資金繰り表②入力シート（収入・支出・返済等）'!$V$23="",'資金繰り表②入力シート（収入・支出・返済等）'!$V$24="",'資金繰り表②入力シート（収入・支出・返済等）'!$V$25="",'資金繰り表②入力シート（収入・支出・返済等）'!$V$26="",'資金繰り表②入力シート（収入・支出・返済等）'!$V$27="",'資金繰り表②入力シート（収入・支出・返済等）'!$V$28="",'資金繰り表②入力シート（収入・支出・返済等）'!$V$29="",'資金繰り表②入力シート（収入・支出・返済等）'!$V$30="",'資金繰り表②入力シート（収入・支出・返済等）'!$V$31="",'資金繰り表②入力シート（収入・支出・返済等）'!$V$32=""),"",SUMIF('資金繰り表②入力シート（収入・支出・返済等）'!$V$7:$V$32,'資金繰表②(算式あり)'!$D28,'資金繰り表②入力シート（収入・支出・返済等）'!$X$7:$X$32))</f>
        <v/>
      </c>
      <c r="AB28" s="1068"/>
      <c r="AC28" s="1068" t="str">
        <f>IF(AND('資金繰り表②入力シート（収入・支出・返済等）'!$Y$7="",'資金繰り表②入力シート（収入・支出・返済等）'!$Y$8="",'資金繰り表②入力シート（収入・支出・返済等）'!$Y$9="",'資金繰り表②入力シート（収入・支出・返済等）'!$Y$10="",'資金繰り表②入力シート（収入・支出・返済等）'!$Y$15="",'資金繰り表②入力シート（収入・支出・返済等）'!$Y$16="",'資金繰り表②入力シート（収入・支出・返済等）'!$Y$17="",'資金繰り表②入力シート（収入・支出・返済等）'!$Y$18="",'資金繰り表②入力シート（収入・支出・返済等）'!$Y$19="",'資金繰り表②入力シート（収入・支出・返済等）'!$Y$20="",'資金繰り表②入力シート（収入・支出・返済等）'!$Y$21="",'資金繰り表②入力シート（収入・支出・返済等）'!$Y$22="",'資金繰り表②入力シート（収入・支出・返済等）'!$Y$23="",'資金繰り表②入力シート（収入・支出・返済等）'!$Y$24="",'資金繰り表②入力シート（収入・支出・返済等）'!$Y$25="",'資金繰り表②入力シート（収入・支出・返済等）'!$Y$26="",'資金繰り表②入力シート（収入・支出・返済等）'!$Y$27="",'資金繰り表②入力シート（収入・支出・返済等）'!$Y$28="",'資金繰り表②入力シート（収入・支出・返済等）'!$Y$29="",'資金繰り表②入力シート（収入・支出・返済等）'!$Y$30="",'資金繰り表②入力シート（収入・支出・返済等）'!$Y$31="",'資金繰り表②入力シート（収入・支出・返済等）'!$Y$32=""),"",SUMIF('資金繰り表②入力シート（収入・支出・返済等）'!$Y$7:$Y$32,'資金繰表②(算式あり)'!$D28,'資金繰り表②入力シート（収入・支出・返済等）'!$AA$7:$AA$32))</f>
        <v/>
      </c>
      <c r="AD28" s="1068"/>
      <c r="AE28" s="1068" t="str">
        <f>IF(AND('資金繰り表②入力シート（収入・支出・返済等）'!$AB$7="",'資金繰り表②入力シート（収入・支出・返済等）'!$AB$8="",'資金繰り表②入力シート（収入・支出・返済等）'!$AB$9="",'資金繰り表②入力シート（収入・支出・返済等）'!$AB$10="",'資金繰り表②入力シート（収入・支出・返済等）'!$AB$15="",'資金繰り表②入力シート（収入・支出・返済等）'!$AB$16="",'資金繰り表②入力シート（収入・支出・返済等）'!$AB$17="",'資金繰り表②入力シート（収入・支出・返済等）'!$AB$18="",'資金繰り表②入力シート（収入・支出・返済等）'!$AB$19="",'資金繰り表②入力シート（収入・支出・返済等）'!$AB$20="",'資金繰り表②入力シート（収入・支出・返済等）'!$AB$21="",'資金繰り表②入力シート（収入・支出・返済等）'!$AB$22="",'資金繰り表②入力シート（収入・支出・返済等）'!$AB$23="",'資金繰り表②入力シート（収入・支出・返済等）'!$AB$24="",'資金繰り表②入力シート（収入・支出・返済等）'!$AB$25="",'資金繰り表②入力シート（収入・支出・返済等）'!$AB$26="",'資金繰り表②入力シート（収入・支出・返済等）'!$AB$27="",'資金繰り表②入力シート（収入・支出・返済等）'!$AB$28="",'資金繰り表②入力シート（収入・支出・返済等）'!$AB$29="",'資金繰り表②入力シート（収入・支出・返済等）'!$AB$30="",'資金繰り表②入力シート（収入・支出・返済等）'!$AB$31="",'資金繰り表②入力シート（収入・支出・返済等）'!$AB$32=""),"",SUMIF('資金繰り表②入力シート（収入・支出・返済等）'!$AB$7:$AB$32,'資金繰表②(算式あり)'!$D28,'資金繰り表②入力シート（収入・支出・返済等）'!$AD$7:$AD$32))</f>
        <v/>
      </c>
      <c r="AF28" s="1087"/>
      <c r="AG28" s="96">
        <f t="shared" si="0"/>
        <v>0</v>
      </c>
      <c r="AH28" s="97"/>
    </row>
    <row r="29" spans="1:34" ht="13.5" customHeight="1">
      <c r="A29" s="1010"/>
      <c r="B29" s="1011"/>
      <c r="C29" s="94"/>
      <c r="D29" s="1003" t="s">
        <v>161</v>
      </c>
      <c r="E29" s="1003"/>
      <c r="F29" s="1003"/>
      <c r="G29" s="1003"/>
      <c r="H29" s="99"/>
      <c r="I29" s="797"/>
      <c r="J29" s="798"/>
      <c r="K29" s="798"/>
      <c r="L29" s="798"/>
      <c r="M29" s="798"/>
      <c r="N29" s="999"/>
      <c r="O29" s="1089" t="str">
        <f>IF(AND('資金繰り表②入力シート（収入・支出・返済等）'!$D$7="",'資金繰り表②入力シート（収入・支出・返済等）'!$D$8="",'資金繰り表②入力シート（収入・支出・返済等）'!$D$9="",'資金繰り表②入力シート（収入・支出・返済等）'!$D$10="",'資金繰り表②入力シート（収入・支出・返済等）'!$D$15="",'資金繰り表②入力シート（収入・支出・返済等）'!$D$16="",'資金繰り表②入力シート（収入・支出・返済等）'!$D$17="",'資金繰り表②入力シート（収入・支出・返済等）'!$D$18="",'資金繰り表②入力シート（収入・支出・返済等）'!$D$19="",'資金繰り表②入力シート（収入・支出・返済等）'!$D$20="",'資金繰り表②入力シート（収入・支出・返済等）'!$D$21="",'資金繰り表②入力シート（収入・支出・返済等）'!$D$22="",'資金繰り表②入力シート（収入・支出・返済等）'!$D$23="",'資金繰り表②入力シート（収入・支出・返済等）'!$D$24="",'資金繰り表②入力シート（収入・支出・返済等）'!$D$25="",'資金繰り表②入力シート（収入・支出・返済等）'!$D$26="",'資金繰り表②入力シート（収入・支出・返済等）'!$D$27="",'資金繰り表②入力シート（収入・支出・返済等）'!$D$28="",'資金繰り表②入力シート（収入・支出・返済等）'!$D$29="",'資金繰り表②入力シート（収入・支出・返済等）'!$D$30="",'資金繰り表②入力シート（収入・支出・返済等）'!$D$31="",'資金繰り表②入力シート（収入・支出・返済等）'!$D$32=""),"",SUMIF('資金繰り表②入力シート（収入・支出・返済等）'!$D$7:$D$32,'資金繰表②(算式あり)'!$D29,'資金繰り表②入力シート（収入・支出・返済等）'!$F$7:$F$32))</f>
        <v/>
      </c>
      <c r="P29" s="1090"/>
      <c r="Q29" s="1091" t="str">
        <f>IF(AND('資金繰り表②入力シート（収入・支出・返済等）'!$G$7="",'資金繰り表②入力シート（収入・支出・返済等）'!$G$8="",'資金繰り表②入力シート（収入・支出・返済等）'!$G$9="",'資金繰り表②入力シート（収入・支出・返済等）'!$G$10="",'資金繰り表②入力シート（収入・支出・返済等）'!$G$15="",'資金繰り表②入力シート（収入・支出・返済等）'!$G$16="",'資金繰り表②入力シート（収入・支出・返済等）'!$G$17="",'資金繰り表②入力シート（収入・支出・返済等）'!$G$18="",'資金繰り表②入力シート（収入・支出・返済等）'!$G$19="",'資金繰り表②入力シート（収入・支出・返済等）'!$G$20="",'資金繰り表②入力シート（収入・支出・返済等）'!$G$21="",'資金繰り表②入力シート（収入・支出・返済等）'!$G$22="",'資金繰り表②入力シート（収入・支出・返済等）'!$G$23="",'資金繰り表②入力シート（収入・支出・返済等）'!$G$24="",'資金繰り表②入力シート（収入・支出・返済等）'!$G$25="",'資金繰り表②入力シート（収入・支出・返済等）'!$G$26="",'資金繰り表②入力シート（収入・支出・返済等）'!$G$27="",'資金繰り表②入力シート（収入・支出・返済等）'!$G$28="",'資金繰り表②入力シート（収入・支出・返済等）'!$G$29="",'資金繰り表②入力シート（収入・支出・返済等）'!$G$30="",'資金繰り表②入力シート（収入・支出・返済等）'!$G$31="",'資金繰り表②入力シート（収入・支出・返済等）'!$G$32=""),"",SUMIF('資金繰り表②入力シート（収入・支出・返済等）'!$G$7:$G$32,'資金繰表②(算式あり)'!$D29,'資金繰り表②入力シート（収入・支出・返済等）'!$I$7:$I$32))</f>
        <v/>
      </c>
      <c r="R29" s="1091"/>
      <c r="S29" s="1091" t="str">
        <f>IF(AND('資金繰り表②入力シート（収入・支出・返済等）'!$J$7="",'資金繰り表②入力シート（収入・支出・返済等）'!$J$8="",'資金繰り表②入力シート（収入・支出・返済等）'!$J$9="",'資金繰り表②入力シート（収入・支出・返済等）'!$J$10="",'資金繰り表②入力シート（収入・支出・返済等）'!$J$15="",'資金繰り表②入力シート（収入・支出・返済等）'!$J$16="",'資金繰り表②入力シート（収入・支出・返済等）'!$J$17="",'資金繰り表②入力シート（収入・支出・返済等）'!$J$18="",'資金繰り表②入力シート（収入・支出・返済等）'!$J$19="",'資金繰り表②入力シート（収入・支出・返済等）'!$J$20="",'資金繰り表②入力シート（収入・支出・返済等）'!$J$21="",'資金繰り表②入力シート（収入・支出・返済等）'!$J$22="",'資金繰り表②入力シート（収入・支出・返済等）'!$J$23="",'資金繰り表②入力シート（収入・支出・返済等）'!$J$24="",'資金繰り表②入力シート（収入・支出・返済等）'!$J$25="",'資金繰り表②入力シート（収入・支出・返済等）'!$J$26="",'資金繰り表②入力シート（収入・支出・返済等）'!$J$27="",'資金繰り表②入力シート（収入・支出・返済等）'!$J$28="",'資金繰り表②入力シート（収入・支出・返済等）'!$J$29="",'資金繰り表②入力シート（収入・支出・返済等）'!$J$30="",'資金繰り表②入力シート（収入・支出・返済等）'!$J$31="",'資金繰り表②入力シート（収入・支出・返済等）'!$J$32=""),"",SUMIF('資金繰り表②入力シート（収入・支出・返済等）'!$J$7:$J$32,'資金繰表②(算式あり)'!$D29,'資金繰り表②入力シート（収入・支出・返済等）'!$L$7:$L$32))</f>
        <v/>
      </c>
      <c r="T29" s="1091"/>
      <c r="U29" s="1093" t="str">
        <f>IF(AND('資金繰り表②入力シート（収入・支出・返済等）'!$M$7="",'資金繰り表②入力シート（収入・支出・返済等）'!$M$8="",'資金繰り表②入力シート（収入・支出・返済等）'!$M$9="",'資金繰り表②入力シート（収入・支出・返済等）'!$M$10="",'資金繰り表②入力シート（収入・支出・返済等）'!$M$15="",'資金繰り表②入力シート（収入・支出・返済等）'!$M$16="",'資金繰り表②入力シート（収入・支出・返済等）'!$M$17="",'資金繰り表②入力シート（収入・支出・返済等）'!$M$18="",'資金繰り表②入力シート（収入・支出・返済等）'!$M$19="",'資金繰り表②入力シート（収入・支出・返済等）'!$M$20="",'資金繰り表②入力シート（収入・支出・返済等）'!$M$21="",'資金繰り表②入力シート（収入・支出・返済等）'!$M$22="",'資金繰り表②入力シート（収入・支出・返済等）'!$M$23="",'資金繰り表②入力シート（収入・支出・返済等）'!$M$24="",'資金繰り表②入力シート（収入・支出・返済等）'!$M$25="",'資金繰り表②入力シート（収入・支出・返済等）'!$M$26="",'資金繰り表②入力シート（収入・支出・返済等）'!$M$27="",'資金繰り表②入力シート（収入・支出・返済等）'!$M$28="",'資金繰り表②入力シート（収入・支出・返済等）'!$M$29="",'資金繰り表②入力シート（収入・支出・返済等）'!$M$30="",'資金繰り表②入力シート（収入・支出・返済等）'!$M$31="",'資金繰り表②入力シート（収入・支出・返済等）'!$M$32=""),"",SUMIF('資金繰り表②入力シート（収入・支出・返済等）'!$M$7:$M$32,'資金繰表②(算式あり)'!$D29,'資金繰り表②入力シート（収入・支出・返済等）'!$O$7:$O$32))</f>
        <v/>
      </c>
      <c r="V29" s="1091"/>
      <c r="W29" s="1068" t="str">
        <f>IF(AND('資金繰り表②入力シート（収入・支出・返済等）'!$P$7="",'資金繰り表②入力シート（収入・支出・返済等）'!$P$8="",'資金繰り表②入力シート（収入・支出・返済等）'!$P$9="",'資金繰り表②入力シート（収入・支出・返済等）'!$P$10="",'資金繰り表②入力シート（収入・支出・返済等）'!$P$15="",'資金繰り表②入力シート（収入・支出・返済等）'!$P$16="",'資金繰り表②入力シート（収入・支出・返済等）'!$P$17="",'資金繰り表②入力シート（収入・支出・返済等）'!$P$18="",'資金繰り表②入力シート（収入・支出・返済等）'!$P$19="",'資金繰り表②入力シート（収入・支出・返済等）'!$P$20="",'資金繰り表②入力シート（収入・支出・返済等）'!$P$21="",'資金繰り表②入力シート（収入・支出・返済等）'!$P$22="",'資金繰り表②入力シート（収入・支出・返済等）'!$P$23="",'資金繰り表②入力シート（収入・支出・返済等）'!$P$24="",'資金繰り表②入力シート（収入・支出・返済等）'!$P$25="",'資金繰り表②入力シート（収入・支出・返済等）'!$P$26="",'資金繰り表②入力シート（収入・支出・返済等）'!$P$27="",'資金繰り表②入力シート（収入・支出・返済等）'!$P$28="",'資金繰り表②入力シート（収入・支出・返済等）'!$P$29="",'資金繰り表②入力シート（収入・支出・返済等）'!$P$30="",'資金繰り表②入力シート（収入・支出・返済等）'!$P$31="",'資金繰り表②入力シート（収入・支出・返済等）'!$P$32=""),"",SUMIF('資金繰り表②入力シート（収入・支出・返済等）'!$P$7:$P$32,'資金繰表②(算式あり)'!$D29,'資金繰り表②入力シート（収入・支出・返済等）'!$R$7:$R$32))</f>
        <v/>
      </c>
      <c r="X29" s="1068"/>
      <c r="Y29" s="1068" t="str">
        <f>IF(AND('資金繰り表②入力シート（収入・支出・返済等）'!$S$7="",'資金繰り表②入力シート（収入・支出・返済等）'!$S$8="",'資金繰り表②入力シート（収入・支出・返済等）'!$S$9="",'資金繰り表②入力シート（収入・支出・返済等）'!$S$10="",'資金繰り表②入力シート（収入・支出・返済等）'!$S$15="",'資金繰り表②入力シート（収入・支出・返済等）'!$S$16="",'資金繰り表②入力シート（収入・支出・返済等）'!$S$17="",'資金繰り表②入力シート（収入・支出・返済等）'!$S$18="",'資金繰り表②入力シート（収入・支出・返済等）'!$S$19="",'資金繰り表②入力シート（収入・支出・返済等）'!$S$20="",'資金繰り表②入力シート（収入・支出・返済等）'!$S$21="",'資金繰り表②入力シート（収入・支出・返済等）'!$S$22="",'資金繰り表②入力シート（収入・支出・返済等）'!$S$23="",'資金繰り表②入力シート（収入・支出・返済等）'!$S$24="",'資金繰り表②入力シート（収入・支出・返済等）'!$S$25="",'資金繰り表②入力シート（収入・支出・返済等）'!$S$26="",'資金繰り表②入力シート（収入・支出・返済等）'!$S$27="",'資金繰り表②入力シート（収入・支出・返済等）'!$S$28="",'資金繰り表②入力シート（収入・支出・返済等）'!$S$29="",'資金繰り表②入力シート（収入・支出・返済等）'!$S$30="",'資金繰り表②入力シート（収入・支出・返済等）'!$S$31="",'資金繰り表②入力シート（収入・支出・返済等）'!$S$32=""),"",SUMIF('資金繰り表②入力シート（収入・支出・返済等）'!$S$7:$S$32,'資金繰表②(算式あり)'!$D29,'資金繰り表②入力シート（収入・支出・返済等）'!$U$7:$U$32))</f>
        <v/>
      </c>
      <c r="Z29" s="1068"/>
      <c r="AA29" s="1068" t="str">
        <f>IF(AND('資金繰り表②入力シート（収入・支出・返済等）'!$V$7="",'資金繰り表②入力シート（収入・支出・返済等）'!$V$8="",'資金繰り表②入力シート（収入・支出・返済等）'!$V$9="",'資金繰り表②入力シート（収入・支出・返済等）'!$V$10="",'資金繰り表②入力シート（収入・支出・返済等）'!$V$15="",'資金繰り表②入力シート（収入・支出・返済等）'!$V$16="",'資金繰り表②入力シート（収入・支出・返済等）'!$V$17="",'資金繰り表②入力シート（収入・支出・返済等）'!$V$18="",'資金繰り表②入力シート（収入・支出・返済等）'!$V$19="",'資金繰り表②入力シート（収入・支出・返済等）'!$V$20="",'資金繰り表②入力シート（収入・支出・返済等）'!$V$21="",'資金繰り表②入力シート（収入・支出・返済等）'!$V$22="",'資金繰り表②入力シート（収入・支出・返済等）'!$V$23="",'資金繰り表②入力シート（収入・支出・返済等）'!$V$24="",'資金繰り表②入力シート（収入・支出・返済等）'!$V$25="",'資金繰り表②入力シート（収入・支出・返済等）'!$V$26="",'資金繰り表②入力シート（収入・支出・返済等）'!$V$27="",'資金繰り表②入力シート（収入・支出・返済等）'!$V$28="",'資金繰り表②入力シート（収入・支出・返済等）'!$V$29="",'資金繰り表②入力シート（収入・支出・返済等）'!$V$30="",'資金繰り表②入力シート（収入・支出・返済等）'!$V$31="",'資金繰り表②入力シート（収入・支出・返済等）'!$V$32=""),"",SUMIF('資金繰り表②入力シート（収入・支出・返済等）'!$V$7:$V$32,'資金繰表②(算式あり)'!$D29,'資金繰り表②入力シート（収入・支出・返済等）'!$X$7:$X$32))</f>
        <v/>
      </c>
      <c r="AB29" s="1068"/>
      <c r="AC29" s="1068" t="str">
        <f>IF(AND('資金繰り表②入力シート（収入・支出・返済等）'!$Y$7="",'資金繰り表②入力シート（収入・支出・返済等）'!$Y$8="",'資金繰り表②入力シート（収入・支出・返済等）'!$Y$9="",'資金繰り表②入力シート（収入・支出・返済等）'!$Y$10="",'資金繰り表②入力シート（収入・支出・返済等）'!$Y$15="",'資金繰り表②入力シート（収入・支出・返済等）'!$Y$16="",'資金繰り表②入力シート（収入・支出・返済等）'!$Y$17="",'資金繰り表②入力シート（収入・支出・返済等）'!$Y$18="",'資金繰り表②入力シート（収入・支出・返済等）'!$Y$19="",'資金繰り表②入力シート（収入・支出・返済等）'!$Y$20="",'資金繰り表②入力シート（収入・支出・返済等）'!$Y$21="",'資金繰り表②入力シート（収入・支出・返済等）'!$Y$22="",'資金繰り表②入力シート（収入・支出・返済等）'!$Y$23="",'資金繰り表②入力シート（収入・支出・返済等）'!$Y$24="",'資金繰り表②入力シート（収入・支出・返済等）'!$Y$25="",'資金繰り表②入力シート（収入・支出・返済等）'!$Y$26="",'資金繰り表②入力シート（収入・支出・返済等）'!$Y$27="",'資金繰り表②入力シート（収入・支出・返済等）'!$Y$28="",'資金繰り表②入力シート（収入・支出・返済等）'!$Y$29="",'資金繰り表②入力シート（収入・支出・返済等）'!$Y$30="",'資金繰り表②入力シート（収入・支出・返済等）'!$Y$31="",'資金繰り表②入力シート（収入・支出・返済等）'!$Y$32=""),"",SUMIF('資金繰り表②入力シート（収入・支出・返済等）'!$Y$7:$Y$32,'資金繰表②(算式あり)'!$D29,'資金繰り表②入力シート（収入・支出・返済等）'!$AA$7:$AA$32))</f>
        <v/>
      </c>
      <c r="AD29" s="1068"/>
      <c r="AE29" s="1068" t="str">
        <f>IF(AND('資金繰り表②入力シート（収入・支出・返済等）'!$AB$7="",'資金繰り表②入力シート（収入・支出・返済等）'!$AB$8="",'資金繰り表②入力シート（収入・支出・返済等）'!$AB$9="",'資金繰り表②入力シート（収入・支出・返済等）'!$AB$10="",'資金繰り表②入力シート（収入・支出・返済等）'!$AB$15="",'資金繰り表②入力シート（収入・支出・返済等）'!$AB$16="",'資金繰り表②入力シート（収入・支出・返済等）'!$AB$17="",'資金繰り表②入力シート（収入・支出・返済等）'!$AB$18="",'資金繰り表②入力シート（収入・支出・返済等）'!$AB$19="",'資金繰り表②入力シート（収入・支出・返済等）'!$AB$20="",'資金繰り表②入力シート（収入・支出・返済等）'!$AB$21="",'資金繰り表②入力シート（収入・支出・返済等）'!$AB$22="",'資金繰り表②入力シート（収入・支出・返済等）'!$AB$23="",'資金繰り表②入力シート（収入・支出・返済等）'!$AB$24="",'資金繰り表②入力シート（収入・支出・返済等）'!$AB$25="",'資金繰り表②入力シート（収入・支出・返済等）'!$AB$26="",'資金繰り表②入力シート（収入・支出・返済等）'!$AB$27="",'資金繰り表②入力シート（収入・支出・返済等）'!$AB$28="",'資金繰り表②入力シート（収入・支出・返済等）'!$AB$29="",'資金繰り表②入力シート（収入・支出・返済等）'!$AB$30="",'資金繰り表②入力シート（収入・支出・返済等）'!$AB$31="",'資金繰り表②入力シート（収入・支出・返済等）'!$AB$32=""),"",SUMIF('資金繰り表②入力シート（収入・支出・返済等）'!$AB$7:$AB$32,'資金繰表②(算式あり)'!$D29,'資金繰り表②入力シート（収入・支出・返済等）'!$AD$7:$AD$32))</f>
        <v/>
      </c>
      <c r="AF29" s="1087"/>
      <c r="AG29" s="96">
        <f t="shared" si="0"/>
        <v>0</v>
      </c>
      <c r="AH29" s="97"/>
    </row>
    <row r="30" spans="1:34" ht="13.5" customHeight="1">
      <c r="A30" s="1010"/>
      <c r="B30" s="1011"/>
      <c r="C30" s="94"/>
      <c r="D30" s="1003" t="s">
        <v>162</v>
      </c>
      <c r="E30" s="1003"/>
      <c r="F30" s="1003"/>
      <c r="G30" s="1003"/>
      <c r="H30" s="99"/>
      <c r="I30" s="797"/>
      <c r="J30" s="798"/>
      <c r="K30" s="798"/>
      <c r="L30" s="798"/>
      <c r="M30" s="798"/>
      <c r="N30" s="999"/>
      <c r="O30" s="1089" t="str">
        <f>IF(AND('資金繰り表②入力シート（収入・支出・返済等）'!$D$7="",'資金繰り表②入力シート（収入・支出・返済等）'!$D$8="",'資金繰り表②入力シート（収入・支出・返済等）'!$D$9="",'資金繰り表②入力シート（収入・支出・返済等）'!$D$10="",'資金繰り表②入力シート（収入・支出・返済等）'!$D$15="",'資金繰り表②入力シート（収入・支出・返済等）'!$D$16="",'資金繰り表②入力シート（収入・支出・返済等）'!$D$17="",'資金繰り表②入力シート（収入・支出・返済等）'!$D$18="",'資金繰り表②入力シート（収入・支出・返済等）'!$D$19="",'資金繰り表②入力シート（収入・支出・返済等）'!$D$20="",'資金繰り表②入力シート（収入・支出・返済等）'!$D$21="",'資金繰り表②入力シート（収入・支出・返済等）'!$D$22="",'資金繰り表②入力シート（収入・支出・返済等）'!$D$23="",'資金繰り表②入力シート（収入・支出・返済等）'!$D$24="",'資金繰り表②入力シート（収入・支出・返済等）'!$D$25="",'資金繰り表②入力シート（収入・支出・返済等）'!$D$26="",'資金繰り表②入力シート（収入・支出・返済等）'!$D$27="",'資金繰り表②入力シート（収入・支出・返済等）'!$D$28="",'資金繰り表②入力シート（収入・支出・返済等）'!$D$29="",'資金繰り表②入力シート（収入・支出・返済等）'!$D$30="",'資金繰り表②入力シート（収入・支出・返済等）'!$D$31="",'資金繰り表②入力シート（収入・支出・返済等）'!$D$32=""),"",SUMIF('資金繰り表②入力シート（収入・支出・返済等）'!$D$7:$D$32,'資金繰表②(算式あり)'!$D30,'資金繰り表②入力シート（収入・支出・返済等）'!$F$7:$F$32))</f>
        <v/>
      </c>
      <c r="P30" s="1090"/>
      <c r="Q30" s="1091" t="str">
        <f>IF(AND('資金繰り表②入力シート（収入・支出・返済等）'!$G$7="",'資金繰り表②入力シート（収入・支出・返済等）'!$G$8="",'資金繰り表②入力シート（収入・支出・返済等）'!$G$9="",'資金繰り表②入力シート（収入・支出・返済等）'!$G$10="",'資金繰り表②入力シート（収入・支出・返済等）'!$G$15="",'資金繰り表②入力シート（収入・支出・返済等）'!$G$16="",'資金繰り表②入力シート（収入・支出・返済等）'!$G$17="",'資金繰り表②入力シート（収入・支出・返済等）'!$G$18="",'資金繰り表②入力シート（収入・支出・返済等）'!$G$19="",'資金繰り表②入力シート（収入・支出・返済等）'!$G$20="",'資金繰り表②入力シート（収入・支出・返済等）'!$G$21="",'資金繰り表②入力シート（収入・支出・返済等）'!$G$22="",'資金繰り表②入力シート（収入・支出・返済等）'!$G$23="",'資金繰り表②入力シート（収入・支出・返済等）'!$G$24="",'資金繰り表②入力シート（収入・支出・返済等）'!$G$25="",'資金繰り表②入力シート（収入・支出・返済等）'!$G$26="",'資金繰り表②入力シート（収入・支出・返済等）'!$G$27="",'資金繰り表②入力シート（収入・支出・返済等）'!$G$28="",'資金繰り表②入力シート（収入・支出・返済等）'!$G$29="",'資金繰り表②入力シート（収入・支出・返済等）'!$G$30="",'資金繰り表②入力シート（収入・支出・返済等）'!$G$31="",'資金繰り表②入力シート（収入・支出・返済等）'!$G$32=""),"",SUMIF('資金繰り表②入力シート（収入・支出・返済等）'!$G$7:$G$32,'資金繰表②(算式あり)'!$D30,'資金繰り表②入力シート（収入・支出・返済等）'!$I$7:$I$32))</f>
        <v/>
      </c>
      <c r="R30" s="1091"/>
      <c r="S30" s="1091" t="str">
        <f>IF(AND('資金繰り表②入力シート（収入・支出・返済等）'!$J$7="",'資金繰り表②入力シート（収入・支出・返済等）'!$J$8="",'資金繰り表②入力シート（収入・支出・返済等）'!$J$9="",'資金繰り表②入力シート（収入・支出・返済等）'!$J$10="",'資金繰り表②入力シート（収入・支出・返済等）'!$J$15="",'資金繰り表②入力シート（収入・支出・返済等）'!$J$16="",'資金繰り表②入力シート（収入・支出・返済等）'!$J$17="",'資金繰り表②入力シート（収入・支出・返済等）'!$J$18="",'資金繰り表②入力シート（収入・支出・返済等）'!$J$19="",'資金繰り表②入力シート（収入・支出・返済等）'!$J$20="",'資金繰り表②入力シート（収入・支出・返済等）'!$J$21="",'資金繰り表②入力シート（収入・支出・返済等）'!$J$22="",'資金繰り表②入力シート（収入・支出・返済等）'!$J$23="",'資金繰り表②入力シート（収入・支出・返済等）'!$J$24="",'資金繰り表②入力シート（収入・支出・返済等）'!$J$25="",'資金繰り表②入力シート（収入・支出・返済等）'!$J$26="",'資金繰り表②入力シート（収入・支出・返済等）'!$J$27="",'資金繰り表②入力シート（収入・支出・返済等）'!$J$28="",'資金繰り表②入力シート（収入・支出・返済等）'!$J$29="",'資金繰り表②入力シート（収入・支出・返済等）'!$J$30="",'資金繰り表②入力シート（収入・支出・返済等）'!$J$31="",'資金繰り表②入力シート（収入・支出・返済等）'!$J$32=""),"",SUMIF('資金繰り表②入力シート（収入・支出・返済等）'!$J$7:$J$32,'資金繰表②(算式あり)'!$D30,'資金繰り表②入力シート（収入・支出・返済等）'!$L$7:$L$32))</f>
        <v/>
      </c>
      <c r="T30" s="1091"/>
      <c r="U30" s="1093" t="str">
        <f>IF(AND('資金繰り表②入力シート（収入・支出・返済等）'!$M$7="",'資金繰り表②入力シート（収入・支出・返済等）'!$M$8="",'資金繰り表②入力シート（収入・支出・返済等）'!$M$9="",'資金繰り表②入力シート（収入・支出・返済等）'!$M$10="",'資金繰り表②入力シート（収入・支出・返済等）'!$M$15="",'資金繰り表②入力シート（収入・支出・返済等）'!$M$16="",'資金繰り表②入力シート（収入・支出・返済等）'!$M$17="",'資金繰り表②入力シート（収入・支出・返済等）'!$M$18="",'資金繰り表②入力シート（収入・支出・返済等）'!$M$19="",'資金繰り表②入力シート（収入・支出・返済等）'!$M$20="",'資金繰り表②入力シート（収入・支出・返済等）'!$M$21="",'資金繰り表②入力シート（収入・支出・返済等）'!$M$22="",'資金繰り表②入力シート（収入・支出・返済等）'!$M$23="",'資金繰り表②入力シート（収入・支出・返済等）'!$M$24="",'資金繰り表②入力シート（収入・支出・返済等）'!$M$25="",'資金繰り表②入力シート（収入・支出・返済等）'!$M$26="",'資金繰り表②入力シート（収入・支出・返済等）'!$M$27="",'資金繰り表②入力シート（収入・支出・返済等）'!$M$28="",'資金繰り表②入力シート（収入・支出・返済等）'!$M$29="",'資金繰り表②入力シート（収入・支出・返済等）'!$M$30="",'資金繰り表②入力シート（収入・支出・返済等）'!$M$31="",'資金繰り表②入力シート（収入・支出・返済等）'!$M$32=""),"",SUMIF('資金繰り表②入力シート（収入・支出・返済等）'!$M$7:$M$32,'資金繰表②(算式あり)'!$D30,'資金繰り表②入力シート（収入・支出・返済等）'!$O$7:$O$32))</f>
        <v/>
      </c>
      <c r="V30" s="1091"/>
      <c r="W30" s="1068" t="str">
        <f>IF(AND('資金繰り表②入力シート（収入・支出・返済等）'!$P$7="",'資金繰り表②入力シート（収入・支出・返済等）'!$P$8="",'資金繰り表②入力シート（収入・支出・返済等）'!$P$9="",'資金繰り表②入力シート（収入・支出・返済等）'!$P$10="",'資金繰り表②入力シート（収入・支出・返済等）'!$P$15="",'資金繰り表②入力シート（収入・支出・返済等）'!$P$16="",'資金繰り表②入力シート（収入・支出・返済等）'!$P$17="",'資金繰り表②入力シート（収入・支出・返済等）'!$P$18="",'資金繰り表②入力シート（収入・支出・返済等）'!$P$19="",'資金繰り表②入力シート（収入・支出・返済等）'!$P$20="",'資金繰り表②入力シート（収入・支出・返済等）'!$P$21="",'資金繰り表②入力シート（収入・支出・返済等）'!$P$22="",'資金繰り表②入力シート（収入・支出・返済等）'!$P$23="",'資金繰り表②入力シート（収入・支出・返済等）'!$P$24="",'資金繰り表②入力シート（収入・支出・返済等）'!$P$25="",'資金繰り表②入力シート（収入・支出・返済等）'!$P$26="",'資金繰り表②入力シート（収入・支出・返済等）'!$P$27="",'資金繰り表②入力シート（収入・支出・返済等）'!$P$28="",'資金繰り表②入力シート（収入・支出・返済等）'!$P$29="",'資金繰り表②入力シート（収入・支出・返済等）'!$P$30="",'資金繰り表②入力シート（収入・支出・返済等）'!$P$31="",'資金繰り表②入力シート（収入・支出・返済等）'!$P$32=""),"",SUMIF('資金繰り表②入力シート（収入・支出・返済等）'!$P$7:$P$32,'資金繰表②(算式あり)'!$D30,'資金繰り表②入力シート（収入・支出・返済等）'!$R$7:$R$32))</f>
        <v/>
      </c>
      <c r="X30" s="1068"/>
      <c r="Y30" s="1068" t="str">
        <f>IF(AND('資金繰り表②入力シート（収入・支出・返済等）'!$S$7="",'資金繰り表②入力シート（収入・支出・返済等）'!$S$8="",'資金繰り表②入力シート（収入・支出・返済等）'!$S$9="",'資金繰り表②入力シート（収入・支出・返済等）'!$S$10="",'資金繰り表②入力シート（収入・支出・返済等）'!$S$15="",'資金繰り表②入力シート（収入・支出・返済等）'!$S$16="",'資金繰り表②入力シート（収入・支出・返済等）'!$S$17="",'資金繰り表②入力シート（収入・支出・返済等）'!$S$18="",'資金繰り表②入力シート（収入・支出・返済等）'!$S$19="",'資金繰り表②入力シート（収入・支出・返済等）'!$S$20="",'資金繰り表②入力シート（収入・支出・返済等）'!$S$21="",'資金繰り表②入力シート（収入・支出・返済等）'!$S$22="",'資金繰り表②入力シート（収入・支出・返済等）'!$S$23="",'資金繰り表②入力シート（収入・支出・返済等）'!$S$24="",'資金繰り表②入力シート（収入・支出・返済等）'!$S$25="",'資金繰り表②入力シート（収入・支出・返済等）'!$S$26="",'資金繰り表②入力シート（収入・支出・返済等）'!$S$27="",'資金繰り表②入力シート（収入・支出・返済等）'!$S$28="",'資金繰り表②入力シート（収入・支出・返済等）'!$S$29="",'資金繰り表②入力シート（収入・支出・返済等）'!$S$30="",'資金繰り表②入力シート（収入・支出・返済等）'!$S$31="",'資金繰り表②入力シート（収入・支出・返済等）'!$S$32=""),"",SUMIF('資金繰り表②入力シート（収入・支出・返済等）'!$S$7:$S$32,'資金繰表②(算式あり)'!$D30,'資金繰り表②入力シート（収入・支出・返済等）'!$U$7:$U$32))</f>
        <v/>
      </c>
      <c r="Z30" s="1068"/>
      <c r="AA30" s="1068" t="str">
        <f>IF(AND('資金繰り表②入力シート（収入・支出・返済等）'!$V$7="",'資金繰り表②入力シート（収入・支出・返済等）'!$V$8="",'資金繰り表②入力シート（収入・支出・返済等）'!$V$9="",'資金繰り表②入力シート（収入・支出・返済等）'!$V$10="",'資金繰り表②入力シート（収入・支出・返済等）'!$V$15="",'資金繰り表②入力シート（収入・支出・返済等）'!$V$16="",'資金繰り表②入力シート（収入・支出・返済等）'!$V$17="",'資金繰り表②入力シート（収入・支出・返済等）'!$V$18="",'資金繰り表②入力シート（収入・支出・返済等）'!$V$19="",'資金繰り表②入力シート（収入・支出・返済等）'!$V$20="",'資金繰り表②入力シート（収入・支出・返済等）'!$V$21="",'資金繰り表②入力シート（収入・支出・返済等）'!$V$22="",'資金繰り表②入力シート（収入・支出・返済等）'!$V$23="",'資金繰り表②入力シート（収入・支出・返済等）'!$V$24="",'資金繰り表②入力シート（収入・支出・返済等）'!$V$25="",'資金繰り表②入力シート（収入・支出・返済等）'!$V$26="",'資金繰り表②入力シート（収入・支出・返済等）'!$V$27="",'資金繰り表②入力シート（収入・支出・返済等）'!$V$28="",'資金繰り表②入力シート（収入・支出・返済等）'!$V$29="",'資金繰り表②入力シート（収入・支出・返済等）'!$V$30="",'資金繰り表②入力シート（収入・支出・返済等）'!$V$31="",'資金繰り表②入力シート（収入・支出・返済等）'!$V$32=""),"",SUMIF('資金繰り表②入力シート（収入・支出・返済等）'!$V$7:$V$32,'資金繰表②(算式あり)'!$D30,'資金繰り表②入力シート（収入・支出・返済等）'!$X$7:$X$32))</f>
        <v/>
      </c>
      <c r="AB30" s="1068"/>
      <c r="AC30" s="1068" t="str">
        <f>IF(AND('資金繰り表②入力シート（収入・支出・返済等）'!$Y$7="",'資金繰り表②入力シート（収入・支出・返済等）'!$Y$8="",'資金繰り表②入力シート（収入・支出・返済等）'!$Y$9="",'資金繰り表②入力シート（収入・支出・返済等）'!$Y$10="",'資金繰り表②入力シート（収入・支出・返済等）'!$Y$15="",'資金繰り表②入力シート（収入・支出・返済等）'!$Y$16="",'資金繰り表②入力シート（収入・支出・返済等）'!$Y$17="",'資金繰り表②入力シート（収入・支出・返済等）'!$Y$18="",'資金繰り表②入力シート（収入・支出・返済等）'!$Y$19="",'資金繰り表②入力シート（収入・支出・返済等）'!$Y$20="",'資金繰り表②入力シート（収入・支出・返済等）'!$Y$21="",'資金繰り表②入力シート（収入・支出・返済等）'!$Y$22="",'資金繰り表②入力シート（収入・支出・返済等）'!$Y$23="",'資金繰り表②入力シート（収入・支出・返済等）'!$Y$24="",'資金繰り表②入力シート（収入・支出・返済等）'!$Y$25="",'資金繰り表②入力シート（収入・支出・返済等）'!$Y$26="",'資金繰り表②入力シート（収入・支出・返済等）'!$Y$27="",'資金繰り表②入力シート（収入・支出・返済等）'!$Y$28="",'資金繰り表②入力シート（収入・支出・返済等）'!$Y$29="",'資金繰り表②入力シート（収入・支出・返済等）'!$Y$30="",'資金繰り表②入力シート（収入・支出・返済等）'!$Y$31="",'資金繰り表②入力シート（収入・支出・返済等）'!$Y$32=""),"",SUMIF('資金繰り表②入力シート（収入・支出・返済等）'!$Y$7:$Y$32,'資金繰表②(算式あり)'!$D30,'資金繰り表②入力シート（収入・支出・返済等）'!$AA$7:$AA$32))</f>
        <v/>
      </c>
      <c r="AD30" s="1068"/>
      <c r="AE30" s="1068" t="str">
        <f>IF(AND('資金繰り表②入力シート（収入・支出・返済等）'!$AB$7="",'資金繰り表②入力シート（収入・支出・返済等）'!$AB$8="",'資金繰り表②入力シート（収入・支出・返済等）'!$AB$9="",'資金繰り表②入力シート（収入・支出・返済等）'!$AB$10="",'資金繰り表②入力シート（収入・支出・返済等）'!$AB$15="",'資金繰り表②入力シート（収入・支出・返済等）'!$AB$16="",'資金繰り表②入力シート（収入・支出・返済等）'!$AB$17="",'資金繰り表②入力シート（収入・支出・返済等）'!$AB$18="",'資金繰り表②入力シート（収入・支出・返済等）'!$AB$19="",'資金繰り表②入力シート（収入・支出・返済等）'!$AB$20="",'資金繰り表②入力シート（収入・支出・返済等）'!$AB$21="",'資金繰り表②入力シート（収入・支出・返済等）'!$AB$22="",'資金繰り表②入力シート（収入・支出・返済等）'!$AB$23="",'資金繰り表②入力シート（収入・支出・返済等）'!$AB$24="",'資金繰り表②入力シート（収入・支出・返済等）'!$AB$25="",'資金繰り表②入力シート（収入・支出・返済等）'!$AB$26="",'資金繰り表②入力シート（収入・支出・返済等）'!$AB$27="",'資金繰り表②入力シート（収入・支出・返済等）'!$AB$28="",'資金繰り表②入力シート（収入・支出・返済等）'!$AB$29="",'資金繰り表②入力シート（収入・支出・返済等）'!$AB$30="",'資金繰り表②入力シート（収入・支出・返済等）'!$AB$31="",'資金繰り表②入力シート（収入・支出・返済等）'!$AB$32=""),"",SUMIF('資金繰り表②入力シート（収入・支出・返済等）'!$AB$7:$AB$32,'資金繰表②(算式あり)'!$D30,'資金繰り表②入力シート（収入・支出・返済等）'!$AD$7:$AD$32))</f>
        <v/>
      </c>
      <c r="AF30" s="1087"/>
      <c r="AG30" s="96">
        <f t="shared" si="0"/>
        <v>0</v>
      </c>
      <c r="AH30" s="97"/>
    </row>
    <row r="31" spans="1:34" ht="13.5" customHeight="1">
      <c r="A31" s="1010"/>
      <c r="B31" s="1011"/>
      <c r="C31" s="94"/>
      <c r="D31" s="1003" t="s">
        <v>163</v>
      </c>
      <c r="E31" s="1003"/>
      <c r="F31" s="1003"/>
      <c r="G31" s="1003"/>
      <c r="H31" s="99"/>
      <c r="I31" s="797"/>
      <c r="J31" s="798"/>
      <c r="K31" s="798"/>
      <c r="L31" s="798"/>
      <c r="M31" s="798"/>
      <c r="N31" s="999"/>
      <c r="O31" s="1089" t="str">
        <f>IF(AND('資金繰り表②入力シート（収入・支出・返済等）'!$D$7="",'資金繰り表②入力シート（収入・支出・返済等）'!$D$8="",'資金繰り表②入力シート（収入・支出・返済等）'!$D$9="",'資金繰り表②入力シート（収入・支出・返済等）'!$D$10="",'資金繰り表②入力シート（収入・支出・返済等）'!$D$15="",'資金繰り表②入力シート（収入・支出・返済等）'!$D$16="",'資金繰り表②入力シート（収入・支出・返済等）'!$D$17="",'資金繰り表②入力シート（収入・支出・返済等）'!$D$18="",'資金繰り表②入力シート（収入・支出・返済等）'!$D$19="",'資金繰り表②入力シート（収入・支出・返済等）'!$D$20="",'資金繰り表②入力シート（収入・支出・返済等）'!$D$21="",'資金繰り表②入力シート（収入・支出・返済等）'!$D$22="",'資金繰り表②入力シート（収入・支出・返済等）'!$D$23="",'資金繰り表②入力シート（収入・支出・返済等）'!$D$24="",'資金繰り表②入力シート（収入・支出・返済等）'!$D$25="",'資金繰り表②入力シート（収入・支出・返済等）'!$D$26="",'資金繰り表②入力シート（収入・支出・返済等）'!$D$27="",'資金繰り表②入力シート（収入・支出・返済等）'!$D$28="",'資金繰り表②入力シート（収入・支出・返済等）'!$D$29="",'資金繰り表②入力シート（収入・支出・返済等）'!$D$30="",'資金繰り表②入力シート（収入・支出・返済等）'!$D$31="",'資金繰り表②入力シート（収入・支出・返済等）'!$D$32=""),"",SUMIF('資金繰り表②入力シート（収入・支出・返済等）'!$D$7:$D$32,'資金繰表②(算式あり)'!$D31,'資金繰り表②入力シート（収入・支出・返済等）'!$F$7:$F$32))</f>
        <v/>
      </c>
      <c r="P31" s="1090"/>
      <c r="Q31" s="1091" t="str">
        <f>IF(AND('資金繰り表②入力シート（収入・支出・返済等）'!$G$7="",'資金繰り表②入力シート（収入・支出・返済等）'!$G$8="",'資金繰り表②入力シート（収入・支出・返済等）'!$G$9="",'資金繰り表②入力シート（収入・支出・返済等）'!$G$10="",'資金繰り表②入力シート（収入・支出・返済等）'!$G$15="",'資金繰り表②入力シート（収入・支出・返済等）'!$G$16="",'資金繰り表②入力シート（収入・支出・返済等）'!$G$17="",'資金繰り表②入力シート（収入・支出・返済等）'!$G$18="",'資金繰り表②入力シート（収入・支出・返済等）'!$G$19="",'資金繰り表②入力シート（収入・支出・返済等）'!$G$20="",'資金繰り表②入力シート（収入・支出・返済等）'!$G$21="",'資金繰り表②入力シート（収入・支出・返済等）'!$G$22="",'資金繰り表②入力シート（収入・支出・返済等）'!$G$23="",'資金繰り表②入力シート（収入・支出・返済等）'!$G$24="",'資金繰り表②入力シート（収入・支出・返済等）'!$G$25="",'資金繰り表②入力シート（収入・支出・返済等）'!$G$26="",'資金繰り表②入力シート（収入・支出・返済等）'!$G$27="",'資金繰り表②入力シート（収入・支出・返済等）'!$G$28="",'資金繰り表②入力シート（収入・支出・返済等）'!$G$29="",'資金繰り表②入力シート（収入・支出・返済等）'!$G$30="",'資金繰り表②入力シート（収入・支出・返済等）'!$G$31="",'資金繰り表②入力シート（収入・支出・返済等）'!$G$32=""),"",SUMIF('資金繰り表②入力シート（収入・支出・返済等）'!$G$7:$G$32,'資金繰表②(算式あり)'!$D31,'資金繰り表②入力シート（収入・支出・返済等）'!$I$7:$I$32))</f>
        <v/>
      </c>
      <c r="R31" s="1091"/>
      <c r="S31" s="1091" t="str">
        <f>IF(AND('資金繰り表②入力シート（収入・支出・返済等）'!$J$7="",'資金繰り表②入力シート（収入・支出・返済等）'!$J$8="",'資金繰り表②入力シート（収入・支出・返済等）'!$J$9="",'資金繰り表②入力シート（収入・支出・返済等）'!$J$10="",'資金繰り表②入力シート（収入・支出・返済等）'!$J$15="",'資金繰り表②入力シート（収入・支出・返済等）'!$J$16="",'資金繰り表②入力シート（収入・支出・返済等）'!$J$17="",'資金繰り表②入力シート（収入・支出・返済等）'!$J$18="",'資金繰り表②入力シート（収入・支出・返済等）'!$J$19="",'資金繰り表②入力シート（収入・支出・返済等）'!$J$20="",'資金繰り表②入力シート（収入・支出・返済等）'!$J$21="",'資金繰り表②入力シート（収入・支出・返済等）'!$J$22="",'資金繰り表②入力シート（収入・支出・返済等）'!$J$23="",'資金繰り表②入力シート（収入・支出・返済等）'!$J$24="",'資金繰り表②入力シート（収入・支出・返済等）'!$J$25="",'資金繰り表②入力シート（収入・支出・返済等）'!$J$26="",'資金繰り表②入力シート（収入・支出・返済等）'!$J$27="",'資金繰り表②入力シート（収入・支出・返済等）'!$J$28="",'資金繰り表②入力シート（収入・支出・返済等）'!$J$29="",'資金繰り表②入力シート（収入・支出・返済等）'!$J$30="",'資金繰り表②入力シート（収入・支出・返済等）'!$J$31="",'資金繰り表②入力シート（収入・支出・返済等）'!$J$32=""),"",SUMIF('資金繰り表②入力シート（収入・支出・返済等）'!$J$7:$J$32,'資金繰表②(算式あり)'!$D31,'資金繰り表②入力シート（収入・支出・返済等）'!$L$7:$L$32))</f>
        <v/>
      </c>
      <c r="T31" s="1091"/>
      <c r="U31" s="1093" t="str">
        <f>IF(AND('資金繰り表②入力シート（収入・支出・返済等）'!$M$7="",'資金繰り表②入力シート（収入・支出・返済等）'!$M$8="",'資金繰り表②入力シート（収入・支出・返済等）'!$M$9="",'資金繰り表②入力シート（収入・支出・返済等）'!$M$10="",'資金繰り表②入力シート（収入・支出・返済等）'!$M$15="",'資金繰り表②入力シート（収入・支出・返済等）'!$M$16="",'資金繰り表②入力シート（収入・支出・返済等）'!$M$17="",'資金繰り表②入力シート（収入・支出・返済等）'!$M$18="",'資金繰り表②入力シート（収入・支出・返済等）'!$M$19="",'資金繰り表②入力シート（収入・支出・返済等）'!$M$20="",'資金繰り表②入力シート（収入・支出・返済等）'!$M$21="",'資金繰り表②入力シート（収入・支出・返済等）'!$M$22="",'資金繰り表②入力シート（収入・支出・返済等）'!$M$23="",'資金繰り表②入力シート（収入・支出・返済等）'!$M$24="",'資金繰り表②入力シート（収入・支出・返済等）'!$M$25="",'資金繰り表②入力シート（収入・支出・返済等）'!$M$26="",'資金繰り表②入力シート（収入・支出・返済等）'!$M$27="",'資金繰り表②入力シート（収入・支出・返済等）'!$M$28="",'資金繰り表②入力シート（収入・支出・返済等）'!$M$29="",'資金繰り表②入力シート（収入・支出・返済等）'!$M$30="",'資金繰り表②入力シート（収入・支出・返済等）'!$M$31="",'資金繰り表②入力シート（収入・支出・返済等）'!$M$32=""),"",SUMIF('資金繰り表②入力シート（収入・支出・返済等）'!$M$7:$M$32,'資金繰表②(算式あり)'!$D31,'資金繰り表②入力シート（収入・支出・返済等）'!$O$7:$O$32))</f>
        <v/>
      </c>
      <c r="V31" s="1091"/>
      <c r="W31" s="1068" t="str">
        <f>IF(AND('資金繰り表②入力シート（収入・支出・返済等）'!$P$7="",'資金繰り表②入力シート（収入・支出・返済等）'!$P$8="",'資金繰り表②入力シート（収入・支出・返済等）'!$P$9="",'資金繰り表②入力シート（収入・支出・返済等）'!$P$10="",'資金繰り表②入力シート（収入・支出・返済等）'!$P$15="",'資金繰り表②入力シート（収入・支出・返済等）'!$P$16="",'資金繰り表②入力シート（収入・支出・返済等）'!$P$17="",'資金繰り表②入力シート（収入・支出・返済等）'!$P$18="",'資金繰り表②入力シート（収入・支出・返済等）'!$P$19="",'資金繰り表②入力シート（収入・支出・返済等）'!$P$20="",'資金繰り表②入力シート（収入・支出・返済等）'!$P$21="",'資金繰り表②入力シート（収入・支出・返済等）'!$P$22="",'資金繰り表②入力シート（収入・支出・返済等）'!$P$23="",'資金繰り表②入力シート（収入・支出・返済等）'!$P$24="",'資金繰り表②入力シート（収入・支出・返済等）'!$P$25="",'資金繰り表②入力シート（収入・支出・返済等）'!$P$26="",'資金繰り表②入力シート（収入・支出・返済等）'!$P$27="",'資金繰り表②入力シート（収入・支出・返済等）'!$P$28="",'資金繰り表②入力シート（収入・支出・返済等）'!$P$29="",'資金繰り表②入力シート（収入・支出・返済等）'!$P$30="",'資金繰り表②入力シート（収入・支出・返済等）'!$P$31="",'資金繰り表②入力シート（収入・支出・返済等）'!$P$32=""),"",SUMIF('資金繰り表②入力シート（収入・支出・返済等）'!$P$7:$P$32,'資金繰表②(算式あり)'!$D31,'資金繰り表②入力シート（収入・支出・返済等）'!$R$7:$R$32))</f>
        <v/>
      </c>
      <c r="X31" s="1068"/>
      <c r="Y31" s="1068" t="str">
        <f>IF(AND('資金繰り表②入力シート（収入・支出・返済等）'!$S$7="",'資金繰り表②入力シート（収入・支出・返済等）'!$S$8="",'資金繰り表②入力シート（収入・支出・返済等）'!$S$9="",'資金繰り表②入力シート（収入・支出・返済等）'!$S$10="",'資金繰り表②入力シート（収入・支出・返済等）'!$S$15="",'資金繰り表②入力シート（収入・支出・返済等）'!$S$16="",'資金繰り表②入力シート（収入・支出・返済等）'!$S$17="",'資金繰り表②入力シート（収入・支出・返済等）'!$S$18="",'資金繰り表②入力シート（収入・支出・返済等）'!$S$19="",'資金繰り表②入力シート（収入・支出・返済等）'!$S$20="",'資金繰り表②入力シート（収入・支出・返済等）'!$S$21="",'資金繰り表②入力シート（収入・支出・返済等）'!$S$22="",'資金繰り表②入力シート（収入・支出・返済等）'!$S$23="",'資金繰り表②入力シート（収入・支出・返済等）'!$S$24="",'資金繰り表②入力シート（収入・支出・返済等）'!$S$25="",'資金繰り表②入力シート（収入・支出・返済等）'!$S$26="",'資金繰り表②入力シート（収入・支出・返済等）'!$S$27="",'資金繰り表②入力シート（収入・支出・返済等）'!$S$28="",'資金繰り表②入力シート（収入・支出・返済等）'!$S$29="",'資金繰り表②入力シート（収入・支出・返済等）'!$S$30="",'資金繰り表②入力シート（収入・支出・返済等）'!$S$31="",'資金繰り表②入力シート（収入・支出・返済等）'!$S$32=""),"",SUMIF('資金繰り表②入力シート（収入・支出・返済等）'!$S$7:$S$32,'資金繰表②(算式あり)'!$D31,'資金繰り表②入力シート（収入・支出・返済等）'!$U$7:$U$32))</f>
        <v/>
      </c>
      <c r="Z31" s="1068"/>
      <c r="AA31" s="1068" t="str">
        <f>IF(AND('資金繰り表②入力シート（収入・支出・返済等）'!$V$7="",'資金繰り表②入力シート（収入・支出・返済等）'!$V$8="",'資金繰り表②入力シート（収入・支出・返済等）'!$V$9="",'資金繰り表②入力シート（収入・支出・返済等）'!$V$10="",'資金繰り表②入力シート（収入・支出・返済等）'!$V$15="",'資金繰り表②入力シート（収入・支出・返済等）'!$V$16="",'資金繰り表②入力シート（収入・支出・返済等）'!$V$17="",'資金繰り表②入力シート（収入・支出・返済等）'!$V$18="",'資金繰り表②入力シート（収入・支出・返済等）'!$V$19="",'資金繰り表②入力シート（収入・支出・返済等）'!$V$20="",'資金繰り表②入力シート（収入・支出・返済等）'!$V$21="",'資金繰り表②入力シート（収入・支出・返済等）'!$V$22="",'資金繰り表②入力シート（収入・支出・返済等）'!$V$23="",'資金繰り表②入力シート（収入・支出・返済等）'!$V$24="",'資金繰り表②入力シート（収入・支出・返済等）'!$V$25="",'資金繰り表②入力シート（収入・支出・返済等）'!$V$26="",'資金繰り表②入力シート（収入・支出・返済等）'!$V$27="",'資金繰り表②入力シート（収入・支出・返済等）'!$V$28="",'資金繰り表②入力シート（収入・支出・返済等）'!$V$29="",'資金繰り表②入力シート（収入・支出・返済等）'!$V$30="",'資金繰り表②入力シート（収入・支出・返済等）'!$V$31="",'資金繰り表②入力シート（収入・支出・返済等）'!$V$32=""),"",SUMIF('資金繰り表②入力シート（収入・支出・返済等）'!$V$7:$V$32,'資金繰表②(算式あり)'!$D31,'資金繰り表②入力シート（収入・支出・返済等）'!$X$7:$X$32))</f>
        <v/>
      </c>
      <c r="AB31" s="1068"/>
      <c r="AC31" s="1068" t="str">
        <f>IF(AND('資金繰り表②入力シート（収入・支出・返済等）'!$Y$7="",'資金繰り表②入力シート（収入・支出・返済等）'!$Y$8="",'資金繰り表②入力シート（収入・支出・返済等）'!$Y$9="",'資金繰り表②入力シート（収入・支出・返済等）'!$Y$10="",'資金繰り表②入力シート（収入・支出・返済等）'!$Y$15="",'資金繰り表②入力シート（収入・支出・返済等）'!$Y$16="",'資金繰り表②入力シート（収入・支出・返済等）'!$Y$17="",'資金繰り表②入力シート（収入・支出・返済等）'!$Y$18="",'資金繰り表②入力シート（収入・支出・返済等）'!$Y$19="",'資金繰り表②入力シート（収入・支出・返済等）'!$Y$20="",'資金繰り表②入力シート（収入・支出・返済等）'!$Y$21="",'資金繰り表②入力シート（収入・支出・返済等）'!$Y$22="",'資金繰り表②入力シート（収入・支出・返済等）'!$Y$23="",'資金繰り表②入力シート（収入・支出・返済等）'!$Y$24="",'資金繰り表②入力シート（収入・支出・返済等）'!$Y$25="",'資金繰り表②入力シート（収入・支出・返済等）'!$Y$26="",'資金繰り表②入力シート（収入・支出・返済等）'!$Y$27="",'資金繰り表②入力シート（収入・支出・返済等）'!$Y$28="",'資金繰り表②入力シート（収入・支出・返済等）'!$Y$29="",'資金繰り表②入力シート（収入・支出・返済等）'!$Y$30="",'資金繰り表②入力シート（収入・支出・返済等）'!$Y$31="",'資金繰り表②入力シート（収入・支出・返済等）'!$Y$32=""),"",SUMIF('資金繰り表②入力シート（収入・支出・返済等）'!$Y$7:$Y$32,'資金繰表②(算式あり)'!$D31,'資金繰り表②入力シート（収入・支出・返済等）'!$AA$7:$AA$32))</f>
        <v/>
      </c>
      <c r="AD31" s="1068"/>
      <c r="AE31" s="1068" t="str">
        <f>IF(AND('資金繰り表②入力シート（収入・支出・返済等）'!$AB$7="",'資金繰り表②入力シート（収入・支出・返済等）'!$AB$8="",'資金繰り表②入力シート（収入・支出・返済等）'!$AB$9="",'資金繰り表②入力シート（収入・支出・返済等）'!$AB$10="",'資金繰り表②入力シート（収入・支出・返済等）'!$AB$15="",'資金繰り表②入力シート（収入・支出・返済等）'!$AB$16="",'資金繰り表②入力シート（収入・支出・返済等）'!$AB$17="",'資金繰り表②入力シート（収入・支出・返済等）'!$AB$18="",'資金繰り表②入力シート（収入・支出・返済等）'!$AB$19="",'資金繰り表②入力シート（収入・支出・返済等）'!$AB$20="",'資金繰り表②入力シート（収入・支出・返済等）'!$AB$21="",'資金繰り表②入力シート（収入・支出・返済等）'!$AB$22="",'資金繰り表②入力シート（収入・支出・返済等）'!$AB$23="",'資金繰り表②入力シート（収入・支出・返済等）'!$AB$24="",'資金繰り表②入力シート（収入・支出・返済等）'!$AB$25="",'資金繰り表②入力シート（収入・支出・返済等）'!$AB$26="",'資金繰り表②入力シート（収入・支出・返済等）'!$AB$27="",'資金繰り表②入力シート（収入・支出・返済等）'!$AB$28="",'資金繰り表②入力シート（収入・支出・返済等）'!$AB$29="",'資金繰り表②入力シート（収入・支出・返済等）'!$AB$30="",'資金繰り表②入力シート（収入・支出・返済等）'!$AB$31="",'資金繰り表②入力シート（収入・支出・返済等）'!$AB$32=""),"",SUMIF('資金繰り表②入力シート（収入・支出・返済等）'!$AB$7:$AB$32,'資金繰表②(算式あり)'!$D31,'資金繰り表②入力シート（収入・支出・返済等）'!$AD$7:$AD$32))</f>
        <v/>
      </c>
      <c r="AF31" s="1087"/>
      <c r="AG31" s="96">
        <f t="shared" si="0"/>
        <v>0</v>
      </c>
      <c r="AH31" s="97"/>
    </row>
    <row r="32" spans="1:34" ht="13.5" customHeight="1">
      <c r="A32" s="1010"/>
      <c r="B32" s="1011"/>
      <c r="C32" s="94"/>
      <c r="D32" s="1003" t="s">
        <v>164</v>
      </c>
      <c r="E32" s="1003"/>
      <c r="F32" s="1003"/>
      <c r="G32" s="1003"/>
      <c r="H32" s="99"/>
      <c r="I32" s="797"/>
      <c r="J32" s="798"/>
      <c r="K32" s="798"/>
      <c r="L32" s="798"/>
      <c r="M32" s="798"/>
      <c r="N32" s="999"/>
      <c r="O32" s="1089" t="str">
        <f>IF(AND('資金繰り表②入力シート（収入・支出・返済等）'!$D$7="",'資金繰り表②入力シート（収入・支出・返済等）'!$D$8="",'資金繰り表②入力シート（収入・支出・返済等）'!$D$9="",'資金繰り表②入力シート（収入・支出・返済等）'!$D$10="",'資金繰り表②入力シート（収入・支出・返済等）'!$D$15="",'資金繰り表②入力シート（収入・支出・返済等）'!$D$16="",'資金繰り表②入力シート（収入・支出・返済等）'!$D$17="",'資金繰り表②入力シート（収入・支出・返済等）'!$D$18="",'資金繰り表②入力シート（収入・支出・返済等）'!$D$19="",'資金繰り表②入力シート（収入・支出・返済等）'!$D$20="",'資金繰り表②入力シート（収入・支出・返済等）'!$D$21="",'資金繰り表②入力シート（収入・支出・返済等）'!$D$22="",'資金繰り表②入力シート（収入・支出・返済等）'!$D$23="",'資金繰り表②入力シート（収入・支出・返済等）'!$D$24="",'資金繰り表②入力シート（収入・支出・返済等）'!$D$25="",'資金繰り表②入力シート（収入・支出・返済等）'!$D$26="",'資金繰り表②入力シート（収入・支出・返済等）'!$D$27="",'資金繰り表②入力シート（収入・支出・返済等）'!$D$28="",'資金繰り表②入力シート（収入・支出・返済等）'!$D$29="",'資金繰り表②入力シート（収入・支出・返済等）'!$D$30="",'資金繰り表②入力シート（収入・支出・返済等）'!$D$31="",'資金繰り表②入力シート（収入・支出・返済等）'!$D$32=""),"",SUMIF('資金繰り表②入力シート（収入・支出・返済等）'!$D$7:$D$32,'資金繰表②(算式あり)'!$D32,'資金繰り表②入力シート（収入・支出・返済等）'!$F$7:$F$32))</f>
        <v/>
      </c>
      <c r="P32" s="1090"/>
      <c r="Q32" s="1091" t="str">
        <f>IF(AND('資金繰り表②入力シート（収入・支出・返済等）'!$G$7="",'資金繰り表②入力シート（収入・支出・返済等）'!$G$8="",'資金繰り表②入力シート（収入・支出・返済等）'!$G$9="",'資金繰り表②入力シート（収入・支出・返済等）'!$G$10="",'資金繰り表②入力シート（収入・支出・返済等）'!$G$15="",'資金繰り表②入力シート（収入・支出・返済等）'!$G$16="",'資金繰り表②入力シート（収入・支出・返済等）'!$G$17="",'資金繰り表②入力シート（収入・支出・返済等）'!$G$18="",'資金繰り表②入力シート（収入・支出・返済等）'!$G$19="",'資金繰り表②入力シート（収入・支出・返済等）'!$G$20="",'資金繰り表②入力シート（収入・支出・返済等）'!$G$21="",'資金繰り表②入力シート（収入・支出・返済等）'!$G$22="",'資金繰り表②入力シート（収入・支出・返済等）'!$G$23="",'資金繰り表②入力シート（収入・支出・返済等）'!$G$24="",'資金繰り表②入力シート（収入・支出・返済等）'!$G$25="",'資金繰り表②入力シート（収入・支出・返済等）'!$G$26="",'資金繰り表②入力シート（収入・支出・返済等）'!$G$27="",'資金繰り表②入力シート（収入・支出・返済等）'!$G$28="",'資金繰り表②入力シート（収入・支出・返済等）'!$G$29="",'資金繰り表②入力シート（収入・支出・返済等）'!$G$30="",'資金繰り表②入力シート（収入・支出・返済等）'!$G$31="",'資金繰り表②入力シート（収入・支出・返済等）'!$G$32=""),"",SUMIF('資金繰り表②入力シート（収入・支出・返済等）'!$G$7:$G$32,'資金繰表②(算式あり)'!$D32,'資金繰り表②入力シート（収入・支出・返済等）'!$I$7:$I$32))</f>
        <v/>
      </c>
      <c r="R32" s="1091"/>
      <c r="S32" s="1091" t="str">
        <f>IF(AND('資金繰り表②入力シート（収入・支出・返済等）'!$J$7="",'資金繰り表②入力シート（収入・支出・返済等）'!$J$8="",'資金繰り表②入力シート（収入・支出・返済等）'!$J$9="",'資金繰り表②入力シート（収入・支出・返済等）'!$J$10="",'資金繰り表②入力シート（収入・支出・返済等）'!$J$15="",'資金繰り表②入力シート（収入・支出・返済等）'!$J$16="",'資金繰り表②入力シート（収入・支出・返済等）'!$J$17="",'資金繰り表②入力シート（収入・支出・返済等）'!$J$18="",'資金繰り表②入力シート（収入・支出・返済等）'!$J$19="",'資金繰り表②入力シート（収入・支出・返済等）'!$J$20="",'資金繰り表②入力シート（収入・支出・返済等）'!$J$21="",'資金繰り表②入力シート（収入・支出・返済等）'!$J$22="",'資金繰り表②入力シート（収入・支出・返済等）'!$J$23="",'資金繰り表②入力シート（収入・支出・返済等）'!$J$24="",'資金繰り表②入力シート（収入・支出・返済等）'!$J$25="",'資金繰り表②入力シート（収入・支出・返済等）'!$J$26="",'資金繰り表②入力シート（収入・支出・返済等）'!$J$27="",'資金繰り表②入力シート（収入・支出・返済等）'!$J$28="",'資金繰り表②入力シート（収入・支出・返済等）'!$J$29="",'資金繰り表②入力シート（収入・支出・返済等）'!$J$30="",'資金繰り表②入力シート（収入・支出・返済等）'!$J$31="",'資金繰り表②入力シート（収入・支出・返済等）'!$J$32=""),"",SUMIF('資金繰り表②入力シート（収入・支出・返済等）'!$J$7:$J$32,'資金繰表②(算式あり)'!$D32,'資金繰り表②入力シート（収入・支出・返済等）'!$L$7:$L$32))</f>
        <v/>
      </c>
      <c r="T32" s="1091"/>
      <c r="U32" s="1093" t="str">
        <f>IF(AND('資金繰り表②入力シート（収入・支出・返済等）'!$M$7="",'資金繰り表②入力シート（収入・支出・返済等）'!$M$8="",'資金繰り表②入力シート（収入・支出・返済等）'!$M$9="",'資金繰り表②入力シート（収入・支出・返済等）'!$M$10="",'資金繰り表②入力シート（収入・支出・返済等）'!$M$15="",'資金繰り表②入力シート（収入・支出・返済等）'!$M$16="",'資金繰り表②入力シート（収入・支出・返済等）'!$M$17="",'資金繰り表②入力シート（収入・支出・返済等）'!$M$18="",'資金繰り表②入力シート（収入・支出・返済等）'!$M$19="",'資金繰り表②入力シート（収入・支出・返済等）'!$M$20="",'資金繰り表②入力シート（収入・支出・返済等）'!$M$21="",'資金繰り表②入力シート（収入・支出・返済等）'!$M$22="",'資金繰り表②入力シート（収入・支出・返済等）'!$M$23="",'資金繰り表②入力シート（収入・支出・返済等）'!$M$24="",'資金繰り表②入力シート（収入・支出・返済等）'!$M$25="",'資金繰り表②入力シート（収入・支出・返済等）'!$M$26="",'資金繰り表②入力シート（収入・支出・返済等）'!$M$27="",'資金繰り表②入力シート（収入・支出・返済等）'!$M$28="",'資金繰り表②入力シート（収入・支出・返済等）'!$M$29="",'資金繰り表②入力シート（収入・支出・返済等）'!$M$30="",'資金繰り表②入力シート（収入・支出・返済等）'!$M$31="",'資金繰り表②入力シート（収入・支出・返済等）'!$M$32=""),"",SUMIF('資金繰り表②入力シート（収入・支出・返済等）'!$M$7:$M$32,'資金繰表②(算式あり)'!$D32,'資金繰り表②入力シート（収入・支出・返済等）'!$O$7:$O$32))</f>
        <v/>
      </c>
      <c r="V32" s="1091"/>
      <c r="W32" s="1068" t="str">
        <f>IF(AND('資金繰り表②入力シート（収入・支出・返済等）'!$P$7="",'資金繰り表②入力シート（収入・支出・返済等）'!$P$8="",'資金繰り表②入力シート（収入・支出・返済等）'!$P$9="",'資金繰り表②入力シート（収入・支出・返済等）'!$P$10="",'資金繰り表②入力シート（収入・支出・返済等）'!$P$15="",'資金繰り表②入力シート（収入・支出・返済等）'!$P$16="",'資金繰り表②入力シート（収入・支出・返済等）'!$P$17="",'資金繰り表②入力シート（収入・支出・返済等）'!$P$18="",'資金繰り表②入力シート（収入・支出・返済等）'!$P$19="",'資金繰り表②入力シート（収入・支出・返済等）'!$P$20="",'資金繰り表②入力シート（収入・支出・返済等）'!$P$21="",'資金繰り表②入力シート（収入・支出・返済等）'!$P$22="",'資金繰り表②入力シート（収入・支出・返済等）'!$P$23="",'資金繰り表②入力シート（収入・支出・返済等）'!$P$24="",'資金繰り表②入力シート（収入・支出・返済等）'!$P$25="",'資金繰り表②入力シート（収入・支出・返済等）'!$P$26="",'資金繰り表②入力シート（収入・支出・返済等）'!$P$27="",'資金繰り表②入力シート（収入・支出・返済等）'!$P$28="",'資金繰り表②入力シート（収入・支出・返済等）'!$P$29="",'資金繰り表②入力シート（収入・支出・返済等）'!$P$30="",'資金繰り表②入力シート（収入・支出・返済等）'!$P$31="",'資金繰り表②入力シート（収入・支出・返済等）'!$P$32=""),"",SUMIF('資金繰り表②入力シート（収入・支出・返済等）'!$P$7:$P$32,'資金繰表②(算式あり)'!$D32,'資金繰り表②入力シート（収入・支出・返済等）'!$R$7:$R$32))</f>
        <v/>
      </c>
      <c r="X32" s="1068"/>
      <c r="Y32" s="1068" t="str">
        <f>IF(AND('資金繰り表②入力シート（収入・支出・返済等）'!$S$7="",'資金繰り表②入力シート（収入・支出・返済等）'!$S$8="",'資金繰り表②入力シート（収入・支出・返済等）'!$S$9="",'資金繰り表②入力シート（収入・支出・返済等）'!$S$10="",'資金繰り表②入力シート（収入・支出・返済等）'!$S$15="",'資金繰り表②入力シート（収入・支出・返済等）'!$S$16="",'資金繰り表②入力シート（収入・支出・返済等）'!$S$17="",'資金繰り表②入力シート（収入・支出・返済等）'!$S$18="",'資金繰り表②入力シート（収入・支出・返済等）'!$S$19="",'資金繰り表②入力シート（収入・支出・返済等）'!$S$20="",'資金繰り表②入力シート（収入・支出・返済等）'!$S$21="",'資金繰り表②入力シート（収入・支出・返済等）'!$S$22="",'資金繰り表②入力シート（収入・支出・返済等）'!$S$23="",'資金繰り表②入力シート（収入・支出・返済等）'!$S$24="",'資金繰り表②入力シート（収入・支出・返済等）'!$S$25="",'資金繰り表②入力シート（収入・支出・返済等）'!$S$26="",'資金繰り表②入力シート（収入・支出・返済等）'!$S$27="",'資金繰り表②入力シート（収入・支出・返済等）'!$S$28="",'資金繰り表②入力シート（収入・支出・返済等）'!$S$29="",'資金繰り表②入力シート（収入・支出・返済等）'!$S$30="",'資金繰り表②入力シート（収入・支出・返済等）'!$S$31="",'資金繰り表②入力シート（収入・支出・返済等）'!$S$32=""),"",SUMIF('資金繰り表②入力シート（収入・支出・返済等）'!$S$7:$S$32,'資金繰表②(算式あり)'!$D32,'資金繰り表②入力シート（収入・支出・返済等）'!$U$7:$U$32))</f>
        <v/>
      </c>
      <c r="Z32" s="1068"/>
      <c r="AA32" s="1068" t="str">
        <f>IF(AND('資金繰り表②入力シート（収入・支出・返済等）'!$V$7="",'資金繰り表②入力シート（収入・支出・返済等）'!$V$8="",'資金繰り表②入力シート（収入・支出・返済等）'!$V$9="",'資金繰り表②入力シート（収入・支出・返済等）'!$V$10="",'資金繰り表②入力シート（収入・支出・返済等）'!$V$15="",'資金繰り表②入力シート（収入・支出・返済等）'!$V$16="",'資金繰り表②入力シート（収入・支出・返済等）'!$V$17="",'資金繰り表②入力シート（収入・支出・返済等）'!$V$18="",'資金繰り表②入力シート（収入・支出・返済等）'!$V$19="",'資金繰り表②入力シート（収入・支出・返済等）'!$V$20="",'資金繰り表②入力シート（収入・支出・返済等）'!$V$21="",'資金繰り表②入力シート（収入・支出・返済等）'!$V$22="",'資金繰り表②入力シート（収入・支出・返済等）'!$V$23="",'資金繰り表②入力シート（収入・支出・返済等）'!$V$24="",'資金繰り表②入力シート（収入・支出・返済等）'!$V$25="",'資金繰り表②入力シート（収入・支出・返済等）'!$V$26="",'資金繰り表②入力シート（収入・支出・返済等）'!$V$27="",'資金繰り表②入力シート（収入・支出・返済等）'!$V$28="",'資金繰り表②入力シート（収入・支出・返済等）'!$V$29="",'資金繰り表②入力シート（収入・支出・返済等）'!$V$30="",'資金繰り表②入力シート（収入・支出・返済等）'!$V$31="",'資金繰り表②入力シート（収入・支出・返済等）'!$V$32=""),"",SUMIF('資金繰り表②入力シート（収入・支出・返済等）'!$V$7:$V$32,'資金繰表②(算式あり)'!$D32,'資金繰り表②入力シート（収入・支出・返済等）'!$X$7:$X$32))</f>
        <v/>
      </c>
      <c r="AB32" s="1068"/>
      <c r="AC32" s="1068" t="str">
        <f>IF(AND('資金繰り表②入力シート（収入・支出・返済等）'!$Y$7="",'資金繰り表②入力シート（収入・支出・返済等）'!$Y$8="",'資金繰り表②入力シート（収入・支出・返済等）'!$Y$9="",'資金繰り表②入力シート（収入・支出・返済等）'!$Y$10="",'資金繰り表②入力シート（収入・支出・返済等）'!$Y$15="",'資金繰り表②入力シート（収入・支出・返済等）'!$Y$16="",'資金繰り表②入力シート（収入・支出・返済等）'!$Y$17="",'資金繰り表②入力シート（収入・支出・返済等）'!$Y$18="",'資金繰り表②入力シート（収入・支出・返済等）'!$Y$19="",'資金繰り表②入力シート（収入・支出・返済等）'!$Y$20="",'資金繰り表②入力シート（収入・支出・返済等）'!$Y$21="",'資金繰り表②入力シート（収入・支出・返済等）'!$Y$22="",'資金繰り表②入力シート（収入・支出・返済等）'!$Y$23="",'資金繰り表②入力シート（収入・支出・返済等）'!$Y$24="",'資金繰り表②入力シート（収入・支出・返済等）'!$Y$25="",'資金繰り表②入力シート（収入・支出・返済等）'!$Y$26="",'資金繰り表②入力シート（収入・支出・返済等）'!$Y$27="",'資金繰り表②入力シート（収入・支出・返済等）'!$Y$28="",'資金繰り表②入力シート（収入・支出・返済等）'!$Y$29="",'資金繰り表②入力シート（収入・支出・返済等）'!$Y$30="",'資金繰り表②入力シート（収入・支出・返済等）'!$Y$31="",'資金繰り表②入力シート（収入・支出・返済等）'!$Y$32=""),"",SUMIF('資金繰り表②入力シート（収入・支出・返済等）'!$Y$7:$Y$32,'資金繰表②(算式あり)'!$D32,'資金繰り表②入力シート（収入・支出・返済等）'!$AA$7:$AA$32))</f>
        <v/>
      </c>
      <c r="AD32" s="1068"/>
      <c r="AE32" s="1068" t="str">
        <f>IF(AND('資金繰り表②入力シート（収入・支出・返済等）'!$AB$7="",'資金繰り表②入力シート（収入・支出・返済等）'!$AB$8="",'資金繰り表②入力シート（収入・支出・返済等）'!$AB$9="",'資金繰り表②入力シート（収入・支出・返済等）'!$AB$10="",'資金繰り表②入力シート（収入・支出・返済等）'!$AB$15="",'資金繰り表②入力シート（収入・支出・返済等）'!$AB$16="",'資金繰り表②入力シート（収入・支出・返済等）'!$AB$17="",'資金繰り表②入力シート（収入・支出・返済等）'!$AB$18="",'資金繰り表②入力シート（収入・支出・返済等）'!$AB$19="",'資金繰り表②入力シート（収入・支出・返済等）'!$AB$20="",'資金繰り表②入力シート（収入・支出・返済等）'!$AB$21="",'資金繰り表②入力シート（収入・支出・返済等）'!$AB$22="",'資金繰り表②入力シート（収入・支出・返済等）'!$AB$23="",'資金繰り表②入力シート（収入・支出・返済等）'!$AB$24="",'資金繰り表②入力シート（収入・支出・返済等）'!$AB$25="",'資金繰り表②入力シート（収入・支出・返済等）'!$AB$26="",'資金繰り表②入力シート（収入・支出・返済等）'!$AB$27="",'資金繰り表②入力シート（収入・支出・返済等）'!$AB$28="",'資金繰り表②入力シート（収入・支出・返済等）'!$AB$29="",'資金繰り表②入力シート（収入・支出・返済等）'!$AB$30="",'資金繰り表②入力シート（収入・支出・返済等）'!$AB$31="",'資金繰り表②入力シート（収入・支出・返済等）'!$AB$32=""),"",SUMIF('資金繰り表②入力シート（収入・支出・返済等）'!$AB$7:$AB$32,'資金繰表②(算式あり)'!$D32,'資金繰り表②入力シート（収入・支出・返済等）'!$AD$7:$AD$32))</f>
        <v/>
      </c>
      <c r="AF32" s="1087"/>
      <c r="AG32" s="96">
        <f t="shared" si="0"/>
        <v>0</v>
      </c>
      <c r="AH32" s="97"/>
    </row>
    <row r="33" spans="1:34" ht="14.25" customHeight="1">
      <c r="A33" s="1010"/>
      <c r="B33" s="1011"/>
      <c r="C33" s="94"/>
      <c r="D33" s="1003" t="s">
        <v>165</v>
      </c>
      <c r="E33" s="1003"/>
      <c r="F33" s="1003"/>
      <c r="G33" s="1003"/>
      <c r="H33" s="99"/>
      <c r="I33" s="797"/>
      <c r="J33" s="798"/>
      <c r="K33" s="798"/>
      <c r="L33" s="798"/>
      <c r="M33" s="798"/>
      <c r="N33" s="999"/>
      <c r="O33" s="1089" t="str">
        <f>IF(AND('資金繰り表②入力シート（収入・支出・返済等）'!$D$7="",'資金繰り表②入力シート（収入・支出・返済等）'!$D$8="",'資金繰り表②入力シート（収入・支出・返済等）'!$D$9="",'資金繰り表②入力シート（収入・支出・返済等）'!$D$10="",'資金繰り表②入力シート（収入・支出・返済等）'!$D$15="",'資金繰り表②入力シート（収入・支出・返済等）'!$D$16="",'資金繰り表②入力シート（収入・支出・返済等）'!$D$17="",'資金繰り表②入力シート（収入・支出・返済等）'!$D$18="",'資金繰り表②入力シート（収入・支出・返済等）'!$D$19="",'資金繰り表②入力シート（収入・支出・返済等）'!$D$20="",'資金繰り表②入力シート（収入・支出・返済等）'!$D$21="",'資金繰り表②入力シート（収入・支出・返済等）'!$D$22="",'資金繰り表②入力シート（収入・支出・返済等）'!$D$23="",'資金繰り表②入力シート（収入・支出・返済等）'!$D$24="",'資金繰り表②入力シート（収入・支出・返済等）'!$D$25="",'資金繰り表②入力シート（収入・支出・返済等）'!$D$26="",'資金繰り表②入力シート（収入・支出・返済等）'!$D$27="",'資金繰り表②入力シート（収入・支出・返済等）'!$D$28="",'資金繰り表②入力シート（収入・支出・返済等）'!$D$29="",'資金繰り表②入力シート（収入・支出・返済等）'!$D$30="",'資金繰り表②入力シート（収入・支出・返済等）'!$D$31="",'資金繰り表②入力シート（収入・支出・返済等）'!$D$32=""),"",SUMIF('資金繰り表②入力シート（収入・支出・返済等）'!$D$7:$D$32,'資金繰表②(算式あり)'!$D33,'資金繰り表②入力シート（収入・支出・返済等）'!$F$7:$F$32))</f>
        <v/>
      </c>
      <c r="P33" s="1090"/>
      <c r="Q33" s="1091" t="str">
        <f>IF(AND('資金繰り表②入力シート（収入・支出・返済等）'!$G$7="",'資金繰り表②入力シート（収入・支出・返済等）'!$G$8="",'資金繰り表②入力シート（収入・支出・返済等）'!$G$9="",'資金繰り表②入力シート（収入・支出・返済等）'!$G$10="",'資金繰り表②入力シート（収入・支出・返済等）'!$G$15="",'資金繰り表②入力シート（収入・支出・返済等）'!$G$16="",'資金繰り表②入力シート（収入・支出・返済等）'!$G$17="",'資金繰り表②入力シート（収入・支出・返済等）'!$G$18="",'資金繰り表②入力シート（収入・支出・返済等）'!$G$19="",'資金繰り表②入力シート（収入・支出・返済等）'!$G$20="",'資金繰り表②入力シート（収入・支出・返済等）'!$G$21="",'資金繰り表②入力シート（収入・支出・返済等）'!$G$22="",'資金繰り表②入力シート（収入・支出・返済等）'!$G$23="",'資金繰り表②入力シート（収入・支出・返済等）'!$G$24="",'資金繰り表②入力シート（収入・支出・返済等）'!$G$25="",'資金繰り表②入力シート（収入・支出・返済等）'!$G$26="",'資金繰り表②入力シート（収入・支出・返済等）'!$G$27="",'資金繰り表②入力シート（収入・支出・返済等）'!$G$28="",'資金繰り表②入力シート（収入・支出・返済等）'!$G$29="",'資金繰り表②入力シート（収入・支出・返済等）'!$G$30="",'資金繰り表②入力シート（収入・支出・返済等）'!$G$31="",'資金繰り表②入力シート（収入・支出・返済等）'!$G$32=""),"",SUMIF('資金繰り表②入力シート（収入・支出・返済等）'!$G$7:$G$32,'資金繰表②(算式あり)'!$D33,'資金繰り表②入力シート（収入・支出・返済等）'!$I$7:$I$32))</f>
        <v/>
      </c>
      <c r="R33" s="1091"/>
      <c r="S33" s="1091" t="str">
        <f>IF(AND('資金繰り表②入力シート（収入・支出・返済等）'!$J$7="",'資金繰り表②入力シート（収入・支出・返済等）'!$J$8="",'資金繰り表②入力シート（収入・支出・返済等）'!$J$9="",'資金繰り表②入力シート（収入・支出・返済等）'!$J$10="",'資金繰り表②入力シート（収入・支出・返済等）'!$J$15="",'資金繰り表②入力シート（収入・支出・返済等）'!$J$16="",'資金繰り表②入力シート（収入・支出・返済等）'!$J$17="",'資金繰り表②入力シート（収入・支出・返済等）'!$J$18="",'資金繰り表②入力シート（収入・支出・返済等）'!$J$19="",'資金繰り表②入力シート（収入・支出・返済等）'!$J$20="",'資金繰り表②入力シート（収入・支出・返済等）'!$J$21="",'資金繰り表②入力シート（収入・支出・返済等）'!$J$22="",'資金繰り表②入力シート（収入・支出・返済等）'!$J$23="",'資金繰り表②入力シート（収入・支出・返済等）'!$J$24="",'資金繰り表②入力シート（収入・支出・返済等）'!$J$25="",'資金繰り表②入力シート（収入・支出・返済等）'!$J$26="",'資金繰り表②入力シート（収入・支出・返済等）'!$J$27="",'資金繰り表②入力シート（収入・支出・返済等）'!$J$28="",'資金繰り表②入力シート（収入・支出・返済等）'!$J$29="",'資金繰り表②入力シート（収入・支出・返済等）'!$J$30="",'資金繰り表②入力シート（収入・支出・返済等）'!$J$31="",'資金繰り表②入力シート（収入・支出・返済等）'!$J$32=""),"",SUMIF('資金繰り表②入力シート（収入・支出・返済等）'!$J$7:$J$32,'資金繰表②(算式あり)'!$D33,'資金繰り表②入力シート（収入・支出・返済等）'!$L$7:$L$32))</f>
        <v/>
      </c>
      <c r="T33" s="1091"/>
      <c r="U33" s="1093" t="str">
        <f>IF(AND('資金繰り表②入力シート（収入・支出・返済等）'!$M$7="",'資金繰り表②入力シート（収入・支出・返済等）'!$M$8="",'資金繰り表②入力シート（収入・支出・返済等）'!$M$9="",'資金繰り表②入力シート（収入・支出・返済等）'!$M$10="",'資金繰り表②入力シート（収入・支出・返済等）'!$M$15="",'資金繰り表②入力シート（収入・支出・返済等）'!$M$16="",'資金繰り表②入力シート（収入・支出・返済等）'!$M$17="",'資金繰り表②入力シート（収入・支出・返済等）'!$M$18="",'資金繰り表②入力シート（収入・支出・返済等）'!$M$19="",'資金繰り表②入力シート（収入・支出・返済等）'!$M$20="",'資金繰り表②入力シート（収入・支出・返済等）'!$M$21="",'資金繰り表②入力シート（収入・支出・返済等）'!$M$22="",'資金繰り表②入力シート（収入・支出・返済等）'!$M$23="",'資金繰り表②入力シート（収入・支出・返済等）'!$M$24="",'資金繰り表②入力シート（収入・支出・返済等）'!$M$25="",'資金繰り表②入力シート（収入・支出・返済等）'!$M$26="",'資金繰り表②入力シート（収入・支出・返済等）'!$M$27="",'資金繰り表②入力シート（収入・支出・返済等）'!$M$28="",'資金繰り表②入力シート（収入・支出・返済等）'!$M$29="",'資金繰り表②入力シート（収入・支出・返済等）'!$M$30="",'資金繰り表②入力シート（収入・支出・返済等）'!$M$31="",'資金繰り表②入力シート（収入・支出・返済等）'!$M$32=""),"",SUMIF('資金繰り表②入力シート（収入・支出・返済等）'!$M$7:$M$32,'資金繰表②(算式あり)'!$D33,'資金繰り表②入力シート（収入・支出・返済等）'!$O$7:$O$32))</f>
        <v/>
      </c>
      <c r="V33" s="1091"/>
      <c r="W33" s="1068" t="str">
        <f>IF(AND('資金繰り表②入力シート（収入・支出・返済等）'!$P$7="",'資金繰り表②入力シート（収入・支出・返済等）'!$P$8="",'資金繰り表②入力シート（収入・支出・返済等）'!$P$9="",'資金繰り表②入力シート（収入・支出・返済等）'!$P$10="",'資金繰り表②入力シート（収入・支出・返済等）'!$P$15="",'資金繰り表②入力シート（収入・支出・返済等）'!$P$16="",'資金繰り表②入力シート（収入・支出・返済等）'!$P$17="",'資金繰り表②入力シート（収入・支出・返済等）'!$P$18="",'資金繰り表②入力シート（収入・支出・返済等）'!$P$19="",'資金繰り表②入力シート（収入・支出・返済等）'!$P$20="",'資金繰り表②入力シート（収入・支出・返済等）'!$P$21="",'資金繰り表②入力シート（収入・支出・返済等）'!$P$22="",'資金繰り表②入力シート（収入・支出・返済等）'!$P$23="",'資金繰り表②入力シート（収入・支出・返済等）'!$P$24="",'資金繰り表②入力シート（収入・支出・返済等）'!$P$25="",'資金繰り表②入力シート（収入・支出・返済等）'!$P$26="",'資金繰り表②入力シート（収入・支出・返済等）'!$P$27="",'資金繰り表②入力シート（収入・支出・返済等）'!$P$28="",'資金繰り表②入力シート（収入・支出・返済等）'!$P$29="",'資金繰り表②入力シート（収入・支出・返済等）'!$P$30="",'資金繰り表②入力シート（収入・支出・返済等）'!$P$31="",'資金繰り表②入力シート（収入・支出・返済等）'!$P$32=""),"",SUMIF('資金繰り表②入力シート（収入・支出・返済等）'!$P$7:$P$32,'資金繰表②(算式あり)'!$D33,'資金繰り表②入力シート（収入・支出・返済等）'!$R$7:$R$32))</f>
        <v/>
      </c>
      <c r="X33" s="1068"/>
      <c r="Y33" s="1068" t="str">
        <f>IF(AND('資金繰り表②入力シート（収入・支出・返済等）'!$S$7="",'資金繰り表②入力シート（収入・支出・返済等）'!$S$8="",'資金繰り表②入力シート（収入・支出・返済等）'!$S$9="",'資金繰り表②入力シート（収入・支出・返済等）'!$S$10="",'資金繰り表②入力シート（収入・支出・返済等）'!$S$15="",'資金繰り表②入力シート（収入・支出・返済等）'!$S$16="",'資金繰り表②入力シート（収入・支出・返済等）'!$S$17="",'資金繰り表②入力シート（収入・支出・返済等）'!$S$18="",'資金繰り表②入力シート（収入・支出・返済等）'!$S$19="",'資金繰り表②入力シート（収入・支出・返済等）'!$S$20="",'資金繰り表②入力シート（収入・支出・返済等）'!$S$21="",'資金繰り表②入力シート（収入・支出・返済等）'!$S$22="",'資金繰り表②入力シート（収入・支出・返済等）'!$S$23="",'資金繰り表②入力シート（収入・支出・返済等）'!$S$24="",'資金繰り表②入力シート（収入・支出・返済等）'!$S$25="",'資金繰り表②入力シート（収入・支出・返済等）'!$S$26="",'資金繰り表②入力シート（収入・支出・返済等）'!$S$27="",'資金繰り表②入力シート（収入・支出・返済等）'!$S$28="",'資金繰り表②入力シート（収入・支出・返済等）'!$S$29="",'資金繰り表②入力シート（収入・支出・返済等）'!$S$30="",'資金繰り表②入力シート（収入・支出・返済等）'!$S$31="",'資金繰り表②入力シート（収入・支出・返済等）'!$S$32=""),"",SUMIF('資金繰り表②入力シート（収入・支出・返済等）'!$S$7:$S$32,'資金繰表②(算式あり)'!$D33,'資金繰り表②入力シート（収入・支出・返済等）'!$U$7:$U$32))</f>
        <v/>
      </c>
      <c r="Z33" s="1068"/>
      <c r="AA33" s="1068" t="str">
        <f>IF(AND('資金繰り表②入力シート（収入・支出・返済等）'!$V$7="",'資金繰り表②入力シート（収入・支出・返済等）'!$V$8="",'資金繰り表②入力シート（収入・支出・返済等）'!$V$9="",'資金繰り表②入力シート（収入・支出・返済等）'!$V$10="",'資金繰り表②入力シート（収入・支出・返済等）'!$V$15="",'資金繰り表②入力シート（収入・支出・返済等）'!$V$16="",'資金繰り表②入力シート（収入・支出・返済等）'!$V$17="",'資金繰り表②入力シート（収入・支出・返済等）'!$V$18="",'資金繰り表②入力シート（収入・支出・返済等）'!$V$19="",'資金繰り表②入力シート（収入・支出・返済等）'!$V$20="",'資金繰り表②入力シート（収入・支出・返済等）'!$V$21="",'資金繰り表②入力シート（収入・支出・返済等）'!$V$22="",'資金繰り表②入力シート（収入・支出・返済等）'!$V$23="",'資金繰り表②入力シート（収入・支出・返済等）'!$V$24="",'資金繰り表②入力シート（収入・支出・返済等）'!$V$25="",'資金繰り表②入力シート（収入・支出・返済等）'!$V$26="",'資金繰り表②入力シート（収入・支出・返済等）'!$V$27="",'資金繰り表②入力シート（収入・支出・返済等）'!$V$28="",'資金繰り表②入力シート（収入・支出・返済等）'!$V$29="",'資金繰り表②入力シート（収入・支出・返済等）'!$V$30="",'資金繰り表②入力シート（収入・支出・返済等）'!$V$31="",'資金繰り表②入力シート（収入・支出・返済等）'!$V$32=""),"",SUMIF('資金繰り表②入力シート（収入・支出・返済等）'!$V$7:$V$32,'資金繰表②(算式あり)'!$D33,'資金繰り表②入力シート（収入・支出・返済等）'!$X$7:$X$32))</f>
        <v/>
      </c>
      <c r="AB33" s="1068"/>
      <c r="AC33" s="1068" t="str">
        <f>IF(AND('資金繰り表②入力シート（収入・支出・返済等）'!$Y$7="",'資金繰り表②入力シート（収入・支出・返済等）'!$Y$8="",'資金繰り表②入力シート（収入・支出・返済等）'!$Y$9="",'資金繰り表②入力シート（収入・支出・返済等）'!$Y$10="",'資金繰り表②入力シート（収入・支出・返済等）'!$Y$15="",'資金繰り表②入力シート（収入・支出・返済等）'!$Y$16="",'資金繰り表②入力シート（収入・支出・返済等）'!$Y$17="",'資金繰り表②入力シート（収入・支出・返済等）'!$Y$18="",'資金繰り表②入力シート（収入・支出・返済等）'!$Y$19="",'資金繰り表②入力シート（収入・支出・返済等）'!$Y$20="",'資金繰り表②入力シート（収入・支出・返済等）'!$Y$21="",'資金繰り表②入力シート（収入・支出・返済等）'!$Y$22="",'資金繰り表②入力シート（収入・支出・返済等）'!$Y$23="",'資金繰り表②入力シート（収入・支出・返済等）'!$Y$24="",'資金繰り表②入力シート（収入・支出・返済等）'!$Y$25="",'資金繰り表②入力シート（収入・支出・返済等）'!$Y$26="",'資金繰り表②入力シート（収入・支出・返済等）'!$Y$27="",'資金繰り表②入力シート（収入・支出・返済等）'!$Y$28="",'資金繰り表②入力シート（収入・支出・返済等）'!$Y$29="",'資金繰り表②入力シート（収入・支出・返済等）'!$Y$30="",'資金繰り表②入力シート（収入・支出・返済等）'!$Y$31="",'資金繰り表②入力シート（収入・支出・返済等）'!$Y$32=""),"",SUMIF('資金繰り表②入力シート（収入・支出・返済等）'!$Y$7:$Y$32,'資金繰表②(算式あり)'!$D33,'資金繰り表②入力シート（収入・支出・返済等）'!$AA$7:$AA$32))</f>
        <v/>
      </c>
      <c r="AD33" s="1068"/>
      <c r="AE33" s="1068" t="str">
        <f>IF(AND('資金繰り表②入力シート（収入・支出・返済等）'!$AB$7="",'資金繰り表②入力シート（収入・支出・返済等）'!$AB$8="",'資金繰り表②入力シート（収入・支出・返済等）'!$AB$9="",'資金繰り表②入力シート（収入・支出・返済等）'!$AB$10="",'資金繰り表②入力シート（収入・支出・返済等）'!$AB$15="",'資金繰り表②入力シート（収入・支出・返済等）'!$AB$16="",'資金繰り表②入力シート（収入・支出・返済等）'!$AB$17="",'資金繰り表②入力シート（収入・支出・返済等）'!$AB$18="",'資金繰り表②入力シート（収入・支出・返済等）'!$AB$19="",'資金繰り表②入力シート（収入・支出・返済等）'!$AB$20="",'資金繰り表②入力シート（収入・支出・返済等）'!$AB$21="",'資金繰り表②入力シート（収入・支出・返済等）'!$AB$22="",'資金繰り表②入力シート（収入・支出・返済等）'!$AB$23="",'資金繰り表②入力シート（収入・支出・返済等）'!$AB$24="",'資金繰り表②入力シート（収入・支出・返済等）'!$AB$25="",'資金繰り表②入力シート（収入・支出・返済等）'!$AB$26="",'資金繰り表②入力シート（収入・支出・返済等）'!$AB$27="",'資金繰り表②入力シート（収入・支出・返済等）'!$AB$28="",'資金繰り表②入力シート（収入・支出・返済等）'!$AB$29="",'資金繰り表②入力シート（収入・支出・返済等）'!$AB$30="",'資金繰り表②入力シート（収入・支出・返済等）'!$AB$31="",'資金繰り表②入力シート（収入・支出・返済等）'!$AB$32=""),"",SUMIF('資金繰り表②入力シート（収入・支出・返済等）'!$AB$7:$AB$32,'資金繰表②(算式あり)'!$D33,'資金繰り表②入力シート（収入・支出・返済等）'!$AD$7:$AD$32))</f>
        <v/>
      </c>
      <c r="AF33" s="1087"/>
      <c r="AG33" s="96">
        <f t="shared" si="0"/>
        <v>0</v>
      </c>
      <c r="AH33" s="97"/>
    </row>
    <row r="34" spans="1:34" ht="14.25" customHeight="1">
      <c r="A34" s="1010"/>
      <c r="B34" s="1011"/>
      <c r="C34" s="101"/>
      <c r="D34" s="1088" t="s">
        <v>168</v>
      </c>
      <c r="E34" s="1088"/>
      <c r="F34" s="1088"/>
      <c r="G34" s="1088"/>
      <c r="H34" s="99"/>
      <c r="I34" s="797"/>
      <c r="J34" s="798"/>
      <c r="K34" s="798"/>
      <c r="L34" s="798"/>
      <c r="M34" s="798"/>
      <c r="N34" s="999"/>
      <c r="O34" s="1089" t="str">
        <f>IF(AND('資金繰り表②入力シート（収入・支出・返済等）'!$D$7="",'資金繰り表②入力シート（収入・支出・返済等）'!$D$8="",'資金繰り表②入力シート（収入・支出・返済等）'!$D$9="",'資金繰り表②入力シート（収入・支出・返済等）'!$D$10="",'資金繰り表②入力シート（収入・支出・返済等）'!$D$15="",'資金繰り表②入力シート（収入・支出・返済等）'!$D$16="",'資金繰り表②入力シート（収入・支出・返済等）'!$D$17="",'資金繰り表②入力シート（収入・支出・返済等）'!$D$18="",'資金繰り表②入力シート（収入・支出・返済等）'!$D$19="",'資金繰り表②入力シート（収入・支出・返済等）'!$D$20="",'資金繰り表②入力シート（収入・支出・返済等）'!$D$21="",'資金繰り表②入力シート（収入・支出・返済等）'!$D$22="",'資金繰り表②入力シート（収入・支出・返済等）'!$D$23="",'資金繰り表②入力シート（収入・支出・返済等）'!$D$24="",'資金繰り表②入力シート（収入・支出・返済等）'!$D$25="",'資金繰り表②入力シート（収入・支出・返済等）'!$D$26="",'資金繰り表②入力シート（収入・支出・返済等）'!$D$27="",'資金繰り表②入力シート（収入・支出・返済等）'!$D$28="",'資金繰り表②入力シート（収入・支出・返済等）'!$D$29="",'資金繰り表②入力シート（収入・支出・返済等）'!$D$30="",'資金繰り表②入力シート（収入・支出・返済等）'!$D$31="",'資金繰り表②入力シート（収入・支出・返済等）'!$D$32=""),"",SUMIF('資金繰り表②入力シート（収入・支出・返済等）'!$D$7:$D$32,'資金繰表②(算式あり)'!$D34,'資金繰り表②入力シート（収入・支出・返済等）'!$F$7:$F$32))</f>
        <v/>
      </c>
      <c r="P34" s="1090"/>
      <c r="Q34" s="1091" t="str">
        <f>IF(AND('資金繰り表②入力シート（収入・支出・返済等）'!$G$7="",'資金繰り表②入力シート（収入・支出・返済等）'!$G$8="",'資金繰り表②入力シート（収入・支出・返済等）'!$G$9="",'資金繰り表②入力シート（収入・支出・返済等）'!$G$10="",'資金繰り表②入力シート（収入・支出・返済等）'!$G$15="",'資金繰り表②入力シート（収入・支出・返済等）'!$G$16="",'資金繰り表②入力シート（収入・支出・返済等）'!$G$17="",'資金繰り表②入力シート（収入・支出・返済等）'!$G$18="",'資金繰り表②入力シート（収入・支出・返済等）'!$G$19="",'資金繰り表②入力シート（収入・支出・返済等）'!$G$20="",'資金繰り表②入力シート（収入・支出・返済等）'!$G$21="",'資金繰り表②入力シート（収入・支出・返済等）'!$G$22="",'資金繰り表②入力シート（収入・支出・返済等）'!$G$23="",'資金繰り表②入力シート（収入・支出・返済等）'!$G$24="",'資金繰り表②入力シート（収入・支出・返済等）'!$G$25="",'資金繰り表②入力シート（収入・支出・返済等）'!$G$26="",'資金繰り表②入力シート（収入・支出・返済等）'!$G$27="",'資金繰り表②入力シート（収入・支出・返済等）'!$G$28="",'資金繰り表②入力シート（収入・支出・返済等）'!$G$29="",'資金繰り表②入力シート（収入・支出・返済等）'!$G$30="",'資金繰り表②入力シート（収入・支出・返済等）'!$G$31="",'資金繰り表②入力シート（収入・支出・返済等）'!$G$32=""),"",SUMIF('資金繰り表②入力シート（収入・支出・返済等）'!$G$7:$G$32,'資金繰表②(算式あり)'!$D34,'資金繰り表②入力シート（収入・支出・返済等）'!$I$7:$I$32))</f>
        <v/>
      </c>
      <c r="R34" s="1091"/>
      <c r="S34" s="1091" t="str">
        <f>IF(AND('資金繰り表②入力シート（収入・支出・返済等）'!$J$7="",'資金繰り表②入力シート（収入・支出・返済等）'!$J$8="",'資金繰り表②入力シート（収入・支出・返済等）'!$J$9="",'資金繰り表②入力シート（収入・支出・返済等）'!$J$10="",'資金繰り表②入力シート（収入・支出・返済等）'!$J$15="",'資金繰り表②入力シート（収入・支出・返済等）'!$J$16="",'資金繰り表②入力シート（収入・支出・返済等）'!$J$17="",'資金繰り表②入力シート（収入・支出・返済等）'!$J$18="",'資金繰り表②入力シート（収入・支出・返済等）'!$J$19="",'資金繰り表②入力シート（収入・支出・返済等）'!$J$20="",'資金繰り表②入力シート（収入・支出・返済等）'!$J$21="",'資金繰り表②入力シート（収入・支出・返済等）'!$J$22="",'資金繰り表②入力シート（収入・支出・返済等）'!$J$23="",'資金繰り表②入力シート（収入・支出・返済等）'!$J$24="",'資金繰り表②入力シート（収入・支出・返済等）'!$J$25="",'資金繰り表②入力シート（収入・支出・返済等）'!$J$26="",'資金繰り表②入力シート（収入・支出・返済等）'!$J$27="",'資金繰り表②入力シート（収入・支出・返済等）'!$J$28="",'資金繰り表②入力シート（収入・支出・返済等）'!$J$29="",'資金繰り表②入力シート（収入・支出・返済等）'!$J$30="",'資金繰り表②入力シート（収入・支出・返済等）'!$J$31="",'資金繰り表②入力シート（収入・支出・返済等）'!$J$32=""),"",SUMIF('資金繰り表②入力シート（収入・支出・返済等）'!$J$7:$J$32,'資金繰表②(算式あり)'!$D34,'資金繰り表②入力シート（収入・支出・返済等）'!$L$7:$L$32))</f>
        <v/>
      </c>
      <c r="T34" s="1091"/>
      <c r="U34" s="1093" t="str">
        <f>IF(AND('資金繰り表②入力シート（収入・支出・返済等）'!$M$7="",'資金繰り表②入力シート（収入・支出・返済等）'!$M$8="",'資金繰り表②入力シート（収入・支出・返済等）'!$M$9="",'資金繰り表②入力シート（収入・支出・返済等）'!$M$10="",'資金繰り表②入力シート（収入・支出・返済等）'!$M$15="",'資金繰り表②入力シート（収入・支出・返済等）'!$M$16="",'資金繰り表②入力シート（収入・支出・返済等）'!$M$17="",'資金繰り表②入力シート（収入・支出・返済等）'!$M$18="",'資金繰り表②入力シート（収入・支出・返済等）'!$M$19="",'資金繰り表②入力シート（収入・支出・返済等）'!$M$20="",'資金繰り表②入力シート（収入・支出・返済等）'!$M$21="",'資金繰り表②入力シート（収入・支出・返済等）'!$M$22="",'資金繰り表②入力シート（収入・支出・返済等）'!$M$23="",'資金繰り表②入力シート（収入・支出・返済等）'!$M$24="",'資金繰り表②入力シート（収入・支出・返済等）'!$M$25="",'資金繰り表②入力シート（収入・支出・返済等）'!$M$26="",'資金繰り表②入力シート（収入・支出・返済等）'!$M$27="",'資金繰り表②入力シート（収入・支出・返済等）'!$M$28="",'資金繰り表②入力シート（収入・支出・返済等）'!$M$29="",'資金繰り表②入力シート（収入・支出・返済等）'!$M$30="",'資金繰り表②入力シート（収入・支出・返済等）'!$M$31="",'資金繰り表②入力シート（収入・支出・返済等）'!$M$32=""),"",SUMIF('資金繰り表②入力シート（収入・支出・返済等）'!$M$7:$M$32,'資金繰表②(算式あり)'!$D34,'資金繰り表②入力シート（収入・支出・返済等）'!$O$7:$O$32))</f>
        <v/>
      </c>
      <c r="V34" s="1091"/>
      <c r="W34" s="1068" t="str">
        <f>IF(AND('資金繰り表②入力シート（収入・支出・返済等）'!$P$7="",'資金繰り表②入力シート（収入・支出・返済等）'!$P$8="",'資金繰り表②入力シート（収入・支出・返済等）'!$P$9="",'資金繰り表②入力シート（収入・支出・返済等）'!$P$10="",'資金繰り表②入力シート（収入・支出・返済等）'!$P$15="",'資金繰り表②入力シート（収入・支出・返済等）'!$P$16="",'資金繰り表②入力シート（収入・支出・返済等）'!$P$17="",'資金繰り表②入力シート（収入・支出・返済等）'!$P$18="",'資金繰り表②入力シート（収入・支出・返済等）'!$P$19="",'資金繰り表②入力シート（収入・支出・返済等）'!$P$20="",'資金繰り表②入力シート（収入・支出・返済等）'!$P$21="",'資金繰り表②入力シート（収入・支出・返済等）'!$P$22="",'資金繰り表②入力シート（収入・支出・返済等）'!$P$23="",'資金繰り表②入力シート（収入・支出・返済等）'!$P$24="",'資金繰り表②入力シート（収入・支出・返済等）'!$P$25="",'資金繰り表②入力シート（収入・支出・返済等）'!$P$26="",'資金繰り表②入力シート（収入・支出・返済等）'!$P$27="",'資金繰り表②入力シート（収入・支出・返済等）'!$P$28="",'資金繰り表②入力シート（収入・支出・返済等）'!$P$29="",'資金繰り表②入力シート（収入・支出・返済等）'!$P$30="",'資金繰り表②入力シート（収入・支出・返済等）'!$P$31="",'資金繰り表②入力シート（収入・支出・返済等）'!$P$32=""),"",SUMIF('資金繰り表②入力シート（収入・支出・返済等）'!$P$7:$P$32,'資金繰表②(算式あり)'!$D34,'資金繰り表②入力シート（収入・支出・返済等）'!$R$7:$R$32))</f>
        <v/>
      </c>
      <c r="X34" s="1068"/>
      <c r="Y34" s="1092" t="str">
        <f>IF(AND('資金繰り表②入力シート（収入・支出・返済等）'!$S$7="",'資金繰り表②入力シート（収入・支出・返済等）'!$S$8="",'資金繰り表②入力シート（収入・支出・返済等）'!$S$9="",'資金繰り表②入力シート（収入・支出・返済等）'!$S$10="",'資金繰り表②入力シート（収入・支出・返済等）'!$S$15="",'資金繰り表②入力シート（収入・支出・返済等）'!$S$16="",'資金繰り表②入力シート（収入・支出・返済等）'!$S$17="",'資金繰り表②入力シート（収入・支出・返済等）'!$S$18="",'資金繰り表②入力シート（収入・支出・返済等）'!$S$19="",'資金繰り表②入力シート（収入・支出・返済等）'!$S$20="",'資金繰り表②入力シート（収入・支出・返済等）'!$S$21="",'資金繰り表②入力シート（収入・支出・返済等）'!$S$22="",'資金繰り表②入力シート（収入・支出・返済等）'!$S$23="",'資金繰り表②入力シート（収入・支出・返済等）'!$S$24="",'資金繰り表②入力シート（収入・支出・返済等）'!$S$25="",'資金繰り表②入力シート（収入・支出・返済等）'!$S$26="",'資金繰り表②入力シート（収入・支出・返済等）'!$S$27="",'資金繰り表②入力シート（収入・支出・返済等）'!$S$28="",'資金繰り表②入力シート（収入・支出・返済等）'!$S$29="",'資金繰り表②入力シート（収入・支出・返済等）'!$S$30="",'資金繰り表②入力シート（収入・支出・返済等）'!$S$31="",'資金繰り表②入力シート（収入・支出・返済等）'!$S$32=""),"",SUMIF('資金繰り表②入力シート（収入・支出・返済等）'!$S$7:$S$32,'資金繰表②(算式あり)'!$D34,'資金繰り表②入力シート（収入・支出・返済等）'!$U$7:$U$32))</f>
        <v/>
      </c>
      <c r="Z34" s="1092"/>
      <c r="AA34" s="1092" t="str">
        <f>IF(AND('資金繰り表②入力シート（収入・支出・返済等）'!$V$7="",'資金繰り表②入力シート（収入・支出・返済等）'!$V$8="",'資金繰り表②入力シート（収入・支出・返済等）'!$V$9="",'資金繰り表②入力シート（収入・支出・返済等）'!$V$10="",'資金繰り表②入力シート（収入・支出・返済等）'!$V$15="",'資金繰り表②入力シート（収入・支出・返済等）'!$V$16="",'資金繰り表②入力シート（収入・支出・返済等）'!$V$17="",'資金繰り表②入力シート（収入・支出・返済等）'!$V$18="",'資金繰り表②入力シート（収入・支出・返済等）'!$V$19="",'資金繰り表②入力シート（収入・支出・返済等）'!$V$20="",'資金繰り表②入力シート（収入・支出・返済等）'!$V$21="",'資金繰り表②入力シート（収入・支出・返済等）'!$V$22="",'資金繰り表②入力シート（収入・支出・返済等）'!$V$23="",'資金繰り表②入力シート（収入・支出・返済等）'!$V$24="",'資金繰り表②入力シート（収入・支出・返済等）'!$V$25="",'資金繰り表②入力シート（収入・支出・返済等）'!$V$26="",'資金繰り表②入力シート（収入・支出・返済等）'!$V$27="",'資金繰り表②入力シート（収入・支出・返済等）'!$V$28="",'資金繰り表②入力シート（収入・支出・返済等）'!$V$29="",'資金繰り表②入力シート（収入・支出・返済等）'!$V$30="",'資金繰り表②入力シート（収入・支出・返済等）'!$V$31="",'資金繰り表②入力シート（収入・支出・返済等）'!$V$32=""),"",SUMIF('資金繰り表②入力シート（収入・支出・返済等）'!$V$7:$V$32,'資金繰表②(算式あり)'!$D34,'資金繰り表②入力シート（収入・支出・返済等）'!$X$7:$X$32))</f>
        <v/>
      </c>
      <c r="AB34" s="1092"/>
      <c r="AC34" s="1092" t="str">
        <f>IF(AND('資金繰り表②入力シート（収入・支出・返済等）'!$Y$7="",'資金繰り表②入力シート（収入・支出・返済等）'!$Y$8="",'資金繰り表②入力シート（収入・支出・返済等）'!$Y$9="",'資金繰り表②入力シート（収入・支出・返済等）'!$Y$10="",'資金繰り表②入力シート（収入・支出・返済等）'!$Y$15="",'資金繰り表②入力シート（収入・支出・返済等）'!$Y$16="",'資金繰り表②入力シート（収入・支出・返済等）'!$Y$17="",'資金繰り表②入力シート（収入・支出・返済等）'!$Y$18="",'資金繰り表②入力シート（収入・支出・返済等）'!$Y$19="",'資金繰り表②入力シート（収入・支出・返済等）'!$Y$20="",'資金繰り表②入力シート（収入・支出・返済等）'!$Y$21="",'資金繰り表②入力シート（収入・支出・返済等）'!$Y$22="",'資金繰り表②入力シート（収入・支出・返済等）'!$Y$23="",'資金繰り表②入力シート（収入・支出・返済等）'!$Y$24="",'資金繰り表②入力シート（収入・支出・返済等）'!$Y$25="",'資金繰り表②入力シート（収入・支出・返済等）'!$Y$26="",'資金繰り表②入力シート（収入・支出・返済等）'!$Y$27="",'資金繰り表②入力シート（収入・支出・返済等）'!$Y$28="",'資金繰り表②入力シート（収入・支出・返済等）'!$Y$29="",'資金繰り表②入力シート（収入・支出・返済等）'!$Y$30="",'資金繰り表②入力シート（収入・支出・返済等）'!$Y$31="",'資金繰り表②入力シート（収入・支出・返済等）'!$Y$32=""),"",SUMIF('資金繰り表②入力シート（収入・支出・返済等）'!$Y$7:$Y$32,'資金繰表②(算式あり)'!$D34,'資金繰り表②入力シート（収入・支出・返済等）'!$AA$7:$AA$32))</f>
        <v/>
      </c>
      <c r="AD34" s="1092"/>
      <c r="AE34" s="1092" t="str">
        <f>IF(AND('資金繰り表②入力シート（収入・支出・返済等）'!$AB$7="",'資金繰り表②入力シート（収入・支出・返済等）'!$AB$8="",'資金繰り表②入力シート（収入・支出・返済等）'!$AB$9="",'資金繰り表②入力シート（収入・支出・返済等）'!$AB$10="",'資金繰り表②入力シート（収入・支出・返済等）'!$AB$15="",'資金繰り表②入力シート（収入・支出・返済等）'!$AB$16="",'資金繰り表②入力シート（収入・支出・返済等）'!$AB$17="",'資金繰り表②入力シート（収入・支出・返済等）'!$AB$18="",'資金繰り表②入力シート（収入・支出・返済等）'!$AB$19="",'資金繰り表②入力シート（収入・支出・返済等）'!$AB$20="",'資金繰り表②入力シート（収入・支出・返済等）'!$AB$21="",'資金繰り表②入力シート（収入・支出・返済等）'!$AB$22="",'資金繰り表②入力シート（収入・支出・返済等）'!$AB$23="",'資金繰り表②入力シート（収入・支出・返済等）'!$AB$24="",'資金繰り表②入力シート（収入・支出・返済等）'!$AB$25="",'資金繰り表②入力シート（収入・支出・返済等）'!$AB$26="",'資金繰り表②入力シート（収入・支出・返済等）'!$AB$27="",'資金繰り表②入力シート（収入・支出・返済等）'!$AB$28="",'資金繰り表②入力シート（収入・支出・返済等）'!$AB$29="",'資金繰り表②入力シート（収入・支出・返済等）'!$AB$30="",'資金繰り表②入力シート（収入・支出・返済等）'!$AB$31="",'資金繰り表②入力シート（収入・支出・返済等）'!$AB$32=""),"",SUMIF('資金繰り表②入力シート（収入・支出・返済等）'!$AB$7:$AB$32,'資金繰表②(算式あり)'!$D34,'資金繰り表②入力シート（収入・支出・返済等）'!$AD$7:$AD$32))</f>
        <v/>
      </c>
      <c r="AF34" s="1092"/>
      <c r="AG34" s="96">
        <f t="shared" si="0"/>
        <v>0</v>
      </c>
      <c r="AH34" s="140"/>
    </row>
    <row r="35" spans="1:34" ht="13.5" customHeight="1">
      <c r="A35" s="1010"/>
      <c r="B35" s="1011"/>
      <c r="C35" s="101"/>
      <c r="D35" s="1004" t="s">
        <v>166</v>
      </c>
      <c r="E35" s="1004"/>
      <c r="F35" s="1004"/>
      <c r="G35" s="1004"/>
      <c r="H35" s="103"/>
      <c r="I35" s="1086" t="str">
        <f t="shared" ref="I35" si="9">IF(AND(I26="",I27="",I28="",I29="",I30="",I31="",I32="",I33="",I34=""),"",SUM(I26:J34))</f>
        <v/>
      </c>
      <c r="J35" s="1083"/>
      <c r="K35" s="1059" t="str">
        <f t="shared" ref="K35" si="10">IF(AND(K26="",K27="",K28="",K29="",K30="",K31="",K32="",K33="",K34=""),"",SUM(K26:L34))</f>
        <v/>
      </c>
      <c r="L35" s="1059"/>
      <c r="M35" s="1082" t="str">
        <f t="shared" ref="M35" si="11">IF(AND(M26="",M27="",M28="",M29="",M30="",M31="",M32="",M33="",M34=""),"",SUM(M26:N34))</f>
        <v/>
      </c>
      <c r="N35" s="1083"/>
      <c r="O35" s="1086" t="str">
        <f>IF(AND(O26="",O27="",O28="",O29="",O30="",O31="",O32="",O33="",O34=""),"",SUM(O26:P34))</f>
        <v/>
      </c>
      <c r="P35" s="1083"/>
      <c r="Q35" s="1059" t="str">
        <f t="shared" ref="Q35" si="12">IF(AND(Q26="",Q27="",Q28="",Q29="",Q30="",Q31="",Q32="",Q33="",Q34=""),"",SUM(Q26:R34))</f>
        <v/>
      </c>
      <c r="R35" s="1059"/>
      <c r="S35" s="1059" t="str">
        <f t="shared" ref="S35" si="13">IF(AND(S26="",S27="",S28="",S29="",S30="",S31="",S32="",S33="",S34=""),"",SUM(S26:T34))</f>
        <v/>
      </c>
      <c r="T35" s="1059"/>
      <c r="U35" s="1059" t="str">
        <f t="shared" ref="U35" si="14">IF(AND(U26="",U27="",U28="",U29="",U30="",U31="",U32="",U33="",U34=""),"",SUM(U26:V34))</f>
        <v/>
      </c>
      <c r="V35" s="1059"/>
      <c r="W35" s="1059" t="str">
        <f t="shared" ref="W35" si="15">IF(AND(W26="",W27="",W28="",W29="",W30="",W31="",W32="",W33="",W34=""),"",SUM(W26:X34))</f>
        <v/>
      </c>
      <c r="X35" s="1059"/>
      <c r="Y35" s="1059" t="str">
        <f t="shared" ref="Y35" si="16">IF(AND(Y26="",Y27="",Y28="",Y29="",Y30="",Y31="",Y32="",Y33="",Y34=""),"",SUM(Y26:Z34))</f>
        <v/>
      </c>
      <c r="Z35" s="1059"/>
      <c r="AA35" s="1059" t="str">
        <f t="shared" ref="AA35" si="17">IF(AND(AA26="",AA27="",AA28="",AA29="",AA30="",AA31="",AA32="",AA33="",AA34=""),"",SUM(AA26:AB34))</f>
        <v/>
      </c>
      <c r="AB35" s="1059"/>
      <c r="AC35" s="1059" t="str">
        <f t="shared" ref="AC35" si="18">IF(AND(AC26="",AC27="",AC28="",AC29="",AC30="",AC31="",AC32="",AC33="",AC34=""),"",SUM(AC26:AD34))</f>
        <v/>
      </c>
      <c r="AD35" s="1059"/>
      <c r="AE35" s="1082" t="str">
        <f t="shared" ref="AE35" si="19">IF(AND(AE26="",AE27="",AE28="",AE29="",AE30="",AE31="",AE32="",AE33="",AE34=""),"",SUM(AE26:AF34))</f>
        <v/>
      </c>
      <c r="AF35" s="1083"/>
      <c r="AG35" s="116">
        <f t="shared" si="0"/>
        <v>0</v>
      </c>
      <c r="AH35" s="107"/>
    </row>
    <row r="36" spans="1:34" ht="13.5" customHeight="1">
      <c r="A36" s="118"/>
      <c r="B36" s="1021" t="s">
        <v>167</v>
      </c>
      <c r="C36" s="1021"/>
      <c r="D36" s="1021"/>
      <c r="E36" s="1021"/>
      <c r="F36" s="1021"/>
      <c r="G36" s="1021"/>
      <c r="H36" s="119"/>
      <c r="I36" s="1023" t="str">
        <f t="shared" ref="I36" si="20">IF(AND(I24="",I35=""),"",I24-I35)</f>
        <v/>
      </c>
      <c r="J36" s="1084"/>
      <c r="K36" s="1006" t="str">
        <f t="shared" ref="K36" si="21">IF(AND(K24="",K35=""),"",K24-K35)</f>
        <v/>
      </c>
      <c r="L36" s="1007"/>
      <c r="M36" s="1084" t="str">
        <f t="shared" ref="M36" si="22">IF(AND(M24="",M35=""),"",M24-M35)</f>
        <v/>
      </c>
      <c r="N36" s="1007"/>
      <c r="O36" s="1023" t="str">
        <f>IF(AND(O24="",O35=""),"",O24-O35)</f>
        <v/>
      </c>
      <c r="P36" s="1084"/>
      <c r="Q36" s="1085" t="str">
        <f t="shared" ref="Q36" si="23">IF(AND(Q24="",Q35=""),"",Q24-Q35)</f>
        <v/>
      </c>
      <c r="R36" s="1085"/>
      <c r="S36" s="1085" t="str">
        <f t="shared" ref="S36" si="24">IF(AND(S24="",S35=""),"",S24-S35)</f>
        <v/>
      </c>
      <c r="T36" s="1085"/>
      <c r="U36" s="1085" t="str">
        <f t="shared" ref="U36" si="25">IF(AND(U24="",U35=""),"",U24-U35)</f>
        <v/>
      </c>
      <c r="V36" s="1085"/>
      <c r="W36" s="1085" t="str">
        <f t="shared" ref="W36" si="26">IF(AND(W24="",W35=""),"",W24-W35)</f>
        <v/>
      </c>
      <c r="X36" s="1085"/>
      <c r="Y36" s="1085" t="str">
        <f t="shared" ref="Y36" si="27">IF(AND(Y24="",Y35=""),"",Y24-Y35)</f>
        <v/>
      </c>
      <c r="Z36" s="1085"/>
      <c r="AA36" s="1085" t="str">
        <f t="shared" ref="AA36" si="28">IF(AND(AA24="",AA35=""),"",AA24-AA35)</f>
        <v/>
      </c>
      <c r="AB36" s="1085"/>
      <c r="AC36" s="1085" t="str">
        <f t="shared" ref="AC36" si="29">IF(AND(AC24="",AC35=""),"",AC24-AC35)</f>
        <v/>
      </c>
      <c r="AD36" s="1085"/>
      <c r="AE36" s="1084" t="str">
        <f t="shared" ref="AE36" si="30">IF(AND(AE24="",AE35=""),"",AE24-AE35)</f>
        <v/>
      </c>
      <c r="AF36" s="1007"/>
      <c r="AG36" s="120">
        <f>IF(AND(AG24="",AG35=""),"",AG24-AG35)</f>
        <v>0</v>
      </c>
      <c r="AH36" s="121"/>
    </row>
    <row r="37" spans="1:34" ht="13.5" customHeight="1">
      <c r="A37" s="1075" t="s">
        <v>192</v>
      </c>
      <c r="B37" s="1076"/>
      <c r="C37" s="90"/>
      <c r="D37" s="1014" t="s">
        <v>169</v>
      </c>
      <c r="E37" s="1014"/>
      <c r="F37" s="1014"/>
      <c r="G37" s="1014"/>
      <c r="H37" s="113"/>
      <c r="I37" s="814"/>
      <c r="J37" s="815"/>
      <c r="K37" s="815"/>
      <c r="L37" s="815"/>
      <c r="M37" s="815"/>
      <c r="N37" s="1018"/>
      <c r="O37" s="1081" t="str">
        <f>IF('資金繰り表②入力シート（収入・支出・返済等）'!E36="","",'資金繰り表②入力シート（収入・支出・返済等）'!E36)</f>
        <v/>
      </c>
      <c r="P37" s="1072"/>
      <c r="Q37" s="1072" t="str">
        <f>IF('資金繰り表②入力シート（収入・支出・返済等）'!H36="","",'資金繰り表②入力シート（収入・支出・返済等）'!H36)</f>
        <v/>
      </c>
      <c r="R37" s="1072"/>
      <c r="S37" s="1072" t="str">
        <f>IF('資金繰り表②入力シート（収入・支出・返済等）'!K36="","",'資金繰り表②入力シート（収入・支出・返済等）'!K36)</f>
        <v/>
      </c>
      <c r="T37" s="1072"/>
      <c r="U37" s="1072" t="str">
        <f>IF('資金繰り表②入力シート（収入・支出・返済等）'!N36="","",'資金繰り表②入力シート（収入・支出・返済等）'!N36)</f>
        <v/>
      </c>
      <c r="V37" s="1072"/>
      <c r="W37" s="1072" t="str">
        <f>IF('資金繰り表②入力シート（収入・支出・返済等）'!Q36="","",'資金繰り表②入力シート（収入・支出・返済等）'!Q36)</f>
        <v/>
      </c>
      <c r="X37" s="1072"/>
      <c r="Y37" s="1072" t="str">
        <f>IF('資金繰り表②入力シート（収入・支出・返済等）'!T36="","",'資金繰り表②入力シート（収入・支出・返済等）'!T36)</f>
        <v/>
      </c>
      <c r="Z37" s="1072"/>
      <c r="AA37" s="1072" t="str">
        <f>IF('資金繰り表②入力シート（収入・支出・返済等）'!W36="","",'資金繰り表②入力シート（収入・支出・返済等）'!W36)</f>
        <v/>
      </c>
      <c r="AB37" s="1072"/>
      <c r="AC37" s="1072" t="str">
        <f>IF('資金繰り表②入力シート（収入・支出・返済等）'!Z36="","",'資金繰り表②入力シート（収入・支出・返済等）'!Z36)</f>
        <v/>
      </c>
      <c r="AD37" s="1072"/>
      <c r="AE37" s="1072" t="str">
        <f>IF('資金繰り表②入力シート（収入・支出・返済等）'!AC36="","",'資金繰り表②入力シート（収入・支出・返済等）'!AC36)</f>
        <v/>
      </c>
      <c r="AF37" s="1072"/>
      <c r="AG37" s="92">
        <f>SUM(I37:AF37)</f>
        <v>0</v>
      </c>
      <c r="AH37" s="93"/>
    </row>
    <row r="38" spans="1:34" ht="13.5" customHeight="1">
      <c r="A38" s="1077"/>
      <c r="B38" s="1078"/>
      <c r="C38" s="122"/>
      <c r="D38" s="1003" t="s">
        <v>170</v>
      </c>
      <c r="E38" s="1003"/>
      <c r="F38" s="1003"/>
      <c r="G38" s="1003"/>
      <c r="H38" s="123"/>
      <c r="I38" s="874"/>
      <c r="J38" s="876"/>
      <c r="K38" s="936"/>
      <c r="L38" s="876"/>
      <c r="M38" s="936"/>
      <c r="N38" s="877"/>
      <c r="O38" s="1073" t="str">
        <f>IF(AND('資金繰り表②入力シート（収入・支出・返済等）'!E37="",'資金繰り表②入力シート（収入・支出・返済等）'!E38="",'資金繰り表②入力シート（収入・支出・返済等）'!E39="",'資金繰り表②入力シート（収入・支出・返済等）'!E40="",'資金繰り表②入力シート（収入・支出・返済等）'!E41=""),"",SUM('資金繰り表②入力シート（収入・支出・返済等）'!E37:E41))</f>
        <v/>
      </c>
      <c r="P38" s="1074"/>
      <c r="Q38" s="1068" t="str">
        <f>IF(AND('資金繰り表②入力シート（収入・支出・返済等）'!H37="",'資金繰り表②入力シート（収入・支出・返済等）'!H38="",'資金繰り表②入力シート（収入・支出・返済等）'!H39="",'資金繰り表②入力シート（収入・支出・返済等）'!H40="",'資金繰り表②入力シート（収入・支出・返済等）'!H41=""),"",SUM('資金繰り表②入力シート（収入・支出・返済等）'!H37:H41))</f>
        <v/>
      </c>
      <c r="R38" s="1068"/>
      <c r="S38" s="1068" t="str">
        <f>IF(AND('資金繰り表②入力シート（収入・支出・返済等）'!K37="",'資金繰り表②入力シート（収入・支出・返済等）'!K38="",'資金繰り表②入力シート（収入・支出・返済等）'!K39="",'資金繰り表②入力シート（収入・支出・返済等）'!K40="",'資金繰り表②入力シート（収入・支出・返済等）'!K41=""),"",SUM('資金繰り表②入力シート（収入・支出・返済等）'!K37:K41))</f>
        <v/>
      </c>
      <c r="T38" s="1068"/>
      <c r="U38" s="1068" t="str">
        <f>IF(AND('資金繰り表②入力シート（収入・支出・返済等）'!N37="",'資金繰り表②入力シート（収入・支出・返済等）'!N38="",'資金繰り表②入力シート（収入・支出・返済等）'!N39="",'資金繰り表②入力シート（収入・支出・返済等）'!N40="",'資金繰り表②入力シート（収入・支出・返済等）'!N41=""),"",SUM('資金繰り表②入力シート（収入・支出・返済等）'!N37:N41))</f>
        <v/>
      </c>
      <c r="V38" s="1068"/>
      <c r="W38" s="1068" t="str">
        <f>IF(AND('資金繰り表②入力シート（収入・支出・返済等）'!Q37="",'資金繰り表②入力シート（収入・支出・返済等）'!Q38="",'資金繰り表②入力シート（収入・支出・返済等）'!Q39="",'資金繰り表②入力シート（収入・支出・返済等）'!Q40="",'資金繰り表②入力シート（収入・支出・返済等）'!Q41=""),"",SUM('資金繰り表②入力シート（収入・支出・返済等）'!Q37:Q41))</f>
        <v/>
      </c>
      <c r="X38" s="1068"/>
      <c r="Y38" s="1068" t="str">
        <f>IF(AND('資金繰り表②入力シート（収入・支出・返済等）'!T37="",'資金繰り表②入力シート（収入・支出・返済等）'!T38="",'資金繰り表②入力シート（収入・支出・返済等）'!T39="",'資金繰り表②入力シート（収入・支出・返済等）'!T40="",'資金繰り表②入力シート（収入・支出・返済等）'!T41=""),"",SUM('資金繰り表②入力シート（収入・支出・返済等）'!T37:T41))</f>
        <v/>
      </c>
      <c r="Z38" s="1068"/>
      <c r="AA38" s="1068" t="str">
        <f>IF(AND('資金繰り表②入力シート（収入・支出・返済等）'!W37="",'資金繰り表②入力シート（収入・支出・返済等）'!W38="",'資金繰り表②入力シート（収入・支出・返済等）'!W39="",'資金繰り表②入力シート（収入・支出・返済等）'!W40="",'資金繰り表②入力シート（収入・支出・返済等）'!W41=""),"",SUM('資金繰り表②入力シート（収入・支出・返済等）'!W37:W41))</f>
        <v/>
      </c>
      <c r="AB38" s="1068"/>
      <c r="AC38" s="1068" t="str">
        <f>IF(AND('資金繰り表②入力シート（収入・支出・返済等）'!Z37="",'資金繰り表②入力シート（収入・支出・返済等）'!Z38="",'資金繰り表②入力シート（収入・支出・返済等）'!Z39="",'資金繰り表②入力シート（収入・支出・返済等）'!Z40="",'資金繰り表②入力シート（収入・支出・返済等）'!Z41=""),"",SUM('資金繰り表②入力シート（収入・支出・返済等）'!Z37:Z41))</f>
        <v/>
      </c>
      <c r="AD38" s="1068"/>
      <c r="AE38" s="1074" t="str">
        <f>IF(AND('資金繰り表②入力シート（収入・支出・返済等）'!AC37="",'資金繰り表②入力シート（収入・支出・返済等）'!AC38="",'資金繰り表②入力シート（収入・支出・返済等）'!AC39="",'資金繰り表②入力シート（収入・支出・返済等）'!AC40="",'資金繰り表②入力シート（収入・支出・返済等）'!AC41=""),"",SUM('資金繰り表②入力シート（収入・支出・返済等）'!AC37:AC41))</f>
        <v/>
      </c>
      <c r="AF38" s="1070"/>
      <c r="AG38" s="124">
        <f>SUM(I38:AF38)</f>
        <v>0</v>
      </c>
      <c r="AH38" s="125"/>
    </row>
    <row r="39" spans="1:34" ht="13.5" customHeight="1">
      <c r="A39" s="1077"/>
      <c r="B39" s="1078"/>
      <c r="C39" s="122"/>
      <c r="D39" s="1003" t="s">
        <v>171</v>
      </c>
      <c r="E39" s="1003"/>
      <c r="F39" s="1003"/>
      <c r="G39" s="1003"/>
      <c r="H39" s="123"/>
      <c r="I39" s="874"/>
      <c r="J39" s="876"/>
      <c r="K39" s="936"/>
      <c r="L39" s="876"/>
      <c r="M39" s="936"/>
      <c r="N39" s="877"/>
      <c r="O39" s="1073" t="str">
        <f>IF('資金繰り表②入力シート（収入・支出・返済等）'!D36="","",'資金繰り表②入力シート（収入・支出・返済等）'!D36)</f>
        <v/>
      </c>
      <c r="P39" s="1070"/>
      <c r="Q39" s="1069" t="str">
        <f>IF('資金繰り表②入力シート（収入・支出・返済等）'!G36="","",'資金繰り表②入力シート（収入・支出・返済等）'!G36)</f>
        <v/>
      </c>
      <c r="R39" s="1070"/>
      <c r="S39" s="1069" t="str">
        <f>IF('資金繰り表②入力シート（収入・支出・返済等）'!J36="","",'資金繰り表②入力シート（収入・支出・返済等）'!J36)</f>
        <v/>
      </c>
      <c r="T39" s="1070"/>
      <c r="U39" s="1069" t="str">
        <f>IF('資金繰り表②入力シート（収入・支出・返済等）'!M36="","",'資金繰り表②入力シート（収入・支出・返済等）'!M36)</f>
        <v/>
      </c>
      <c r="V39" s="1070"/>
      <c r="W39" s="1069" t="str">
        <f>IF('資金繰り表②入力シート（収入・支出・返済等）'!P36="","",'資金繰り表②入力シート（収入・支出・返済等）'!P36)</f>
        <v/>
      </c>
      <c r="X39" s="1070"/>
      <c r="Y39" s="1069" t="str">
        <f>IF('資金繰り表②入力シート（収入・支出・返済等）'!S36="","",'資金繰り表②入力シート（収入・支出・返済等）'!S36)</f>
        <v/>
      </c>
      <c r="Z39" s="1070"/>
      <c r="AA39" s="1069" t="str">
        <f>IF('資金繰り表②入力シート（収入・支出・返済等）'!V36="","",'資金繰り表②入力シート（収入・支出・返済等）'!V36)</f>
        <v/>
      </c>
      <c r="AB39" s="1070"/>
      <c r="AC39" s="1069" t="str">
        <f>IF('資金繰り表②入力シート（収入・支出・返済等）'!Y36="","",'資金繰り表②入力シート（収入・支出・返済等）'!Y36)</f>
        <v/>
      </c>
      <c r="AD39" s="1070"/>
      <c r="AE39" s="1069" t="str">
        <f>IF('資金繰り表②入力シート（収入・支出・返済等）'!AB36="","",'資金繰り表②入力シート（収入・支出・返済等）'!AB36)</f>
        <v/>
      </c>
      <c r="AF39" s="1070"/>
      <c r="AG39" s="124">
        <f t="shared" ref="AG39:AG43" si="31">SUM(I39:AF39)</f>
        <v>0</v>
      </c>
      <c r="AH39" s="125"/>
    </row>
    <row r="40" spans="1:34" ht="13.5" customHeight="1">
      <c r="A40" s="1077"/>
      <c r="B40" s="1078"/>
      <c r="C40" s="94"/>
      <c r="D40" s="1003" t="s">
        <v>172</v>
      </c>
      <c r="E40" s="1003"/>
      <c r="F40" s="1003"/>
      <c r="G40" s="1003"/>
      <c r="H40" s="99"/>
      <c r="I40" s="797"/>
      <c r="J40" s="798"/>
      <c r="K40" s="798"/>
      <c r="L40" s="798"/>
      <c r="M40" s="798"/>
      <c r="N40" s="999"/>
      <c r="O40" s="1071" t="str">
        <f>IF(AND('資金繰り表②入力シート（収入・支出・返済等）'!D37="",'資金繰り表②入力シート（収入・支出・返済等）'!D38="",'資金繰り表②入力シート（収入・支出・返済等）'!D39="",'資金繰り表②入力シート（収入・支出・返済等）'!D40=""),"",SUM('資金繰り表②入力シート（収入・支出・返済等）'!D37:D41))</f>
        <v/>
      </c>
      <c r="P40" s="1069"/>
      <c r="Q40" s="1068" t="str">
        <f>IF(AND('資金繰り表②入力シート（収入・支出・返済等）'!G37="",'資金繰り表②入力シート（収入・支出・返済等）'!G38="",'資金繰り表②入力シート（収入・支出・返済等）'!G39="",'資金繰り表②入力シート（収入・支出・返済等）'!G40=""),"",SUM('資金繰り表②入力シート（収入・支出・返済等）'!G37:G41))</f>
        <v/>
      </c>
      <c r="R40" s="1068"/>
      <c r="S40" s="1068" t="str">
        <f>IF(AND('資金繰り表②入力シート（収入・支出・返済等）'!J37="",'資金繰り表②入力シート（収入・支出・返済等）'!J38="",'資金繰り表②入力シート（収入・支出・返済等）'!J39="",'資金繰り表②入力シート（収入・支出・返済等）'!J40=""),"",SUM('資金繰り表②入力シート（収入・支出・返済等）'!J37:J41))</f>
        <v/>
      </c>
      <c r="T40" s="1068"/>
      <c r="U40" s="1068" t="str">
        <f>IF(AND('資金繰り表②入力シート（収入・支出・返済等）'!M37="",'資金繰り表②入力シート（収入・支出・返済等）'!M38="",'資金繰り表②入力シート（収入・支出・返済等）'!M39="",'資金繰り表②入力シート（収入・支出・返済等）'!M40=""),"",SUM('資金繰り表②入力シート（収入・支出・返済等）'!M37:M41))</f>
        <v/>
      </c>
      <c r="V40" s="1068"/>
      <c r="W40" s="1068" t="str">
        <f>IF(AND('資金繰り表②入力シート（収入・支出・返済等）'!P37="",'資金繰り表②入力シート（収入・支出・返済等）'!P38="",'資金繰り表②入力シート（収入・支出・返済等）'!P39="",'資金繰り表②入力シート（収入・支出・返済等）'!P40=""),"",SUM('資金繰り表②入力シート（収入・支出・返済等）'!P37:P41))</f>
        <v/>
      </c>
      <c r="X40" s="1068"/>
      <c r="Y40" s="1068" t="str">
        <f>IF(AND('資金繰り表②入力シート（収入・支出・返済等）'!S37="",'資金繰り表②入力シート（収入・支出・返済等）'!S38="",'資金繰り表②入力シート（収入・支出・返済等）'!S39="",'資金繰り表②入力シート（収入・支出・返済等）'!S40=""),"",SUM('資金繰り表②入力シート（収入・支出・返済等）'!S37:S41))</f>
        <v/>
      </c>
      <c r="Z40" s="1068"/>
      <c r="AA40" s="1068" t="str">
        <f>IF(AND('資金繰り表②入力シート（収入・支出・返済等）'!V37="",'資金繰り表②入力シート（収入・支出・返済等）'!V38="",'資金繰り表②入力シート（収入・支出・返済等）'!V39="",'資金繰り表②入力シート（収入・支出・返済等）'!V40=""),"",SUM('資金繰り表②入力シート（収入・支出・返済等）'!V37:V41))</f>
        <v/>
      </c>
      <c r="AB40" s="1068"/>
      <c r="AC40" s="1068" t="str">
        <f>IF(AND('資金繰り表②入力シート（収入・支出・返済等）'!Y37="",'資金繰り表②入力シート（収入・支出・返済等）'!Y38="",'資金繰り表②入力シート（収入・支出・返済等）'!Y39="",'資金繰り表②入力シート（収入・支出・返済等）'!Y40=""),"",SUM('資金繰り表②入力シート（収入・支出・返済等）'!Y37:Y41))</f>
        <v/>
      </c>
      <c r="AD40" s="1068"/>
      <c r="AE40" s="1070" t="str">
        <f>IF(AND('資金繰り表②入力シート（収入・支出・返済等）'!AB37="",'資金繰り表②入力シート（収入・支出・返済等）'!AB38="",'資金繰り表②入力シート（収入・支出・返済等）'!AB39="",'資金繰り表②入力シート（収入・支出・返済等）'!AB40=""),"",SUM('資金繰り表②入力シート（収入・支出・返済等）'!AB37:AB41))</f>
        <v/>
      </c>
      <c r="AF40" s="1068"/>
      <c r="AG40" s="96">
        <f t="shared" si="31"/>
        <v>0</v>
      </c>
      <c r="AH40" s="97"/>
    </row>
    <row r="41" spans="1:34" ht="13.5" customHeight="1">
      <c r="A41" s="1077"/>
      <c r="B41" s="1078"/>
      <c r="C41" s="94"/>
      <c r="D41" s="1003" t="s">
        <v>173</v>
      </c>
      <c r="E41" s="1003"/>
      <c r="F41" s="1003"/>
      <c r="G41" s="1003"/>
      <c r="H41" s="99"/>
      <c r="I41" s="797"/>
      <c r="J41" s="798"/>
      <c r="K41" s="798"/>
      <c r="L41" s="798"/>
      <c r="M41" s="798"/>
      <c r="N41" s="999"/>
      <c r="O41" s="797"/>
      <c r="P41" s="798"/>
      <c r="Q41" s="798"/>
      <c r="R41" s="798"/>
      <c r="S41" s="798"/>
      <c r="T41" s="798"/>
      <c r="U41" s="798"/>
      <c r="V41" s="798"/>
      <c r="W41" s="798"/>
      <c r="X41" s="798"/>
      <c r="Y41" s="798"/>
      <c r="Z41" s="798"/>
      <c r="AA41" s="798"/>
      <c r="AB41" s="798"/>
      <c r="AC41" s="798"/>
      <c r="AD41" s="798"/>
      <c r="AE41" s="798"/>
      <c r="AF41" s="999"/>
      <c r="AG41" s="96">
        <f t="shared" si="31"/>
        <v>0</v>
      </c>
      <c r="AH41" s="97"/>
    </row>
    <row r="42" spans="1:34" ht="13.5" customHeight="1">
      <c r="A42" s="1077"/>
      <c r="B42" s="1078"/>
      <c r="C42" s="94"/>
      <c r="D42" s="1003" t="s">
        <v>174</v>
      </c>
      <c r="E42" s="1003"/>
      <c r="F42" s="1003"/>
      <c r="G42" s="1003"/>
      <c r="H42" s="99"/>
      <c r="I42" s="797"/>
      <c r="J42" s="798"/>
      <c r="K42" s="798"/>
      <c r="L42" s="798"/>
      <c r="M42" s="798"/>
      <c r="N42" s="999"/>
      <c r="O42" s="797"/>
      <c r="P42" s="798"/>
      <c r="Q42" s="798"/>
      <c r="R42" s="798"/>
      <c r="S42" s="798"/>
      <c r="T42" s="798"/>
      <c r="U42" s="798"/>
      <c r="V42" s="798"/>
      <c r="W42" s="798"/>
      <c r="X42" s="798"/>
      <c r="Y42" s="798"/>
      <c r="Z42" s="798"/>
      <c r="AA42" s="798"/>
      <c r="AB42" s="798"/>
      <c r="AC42" s="798"/>
      <c r="AD42" s="798"/>
      <c r="AE42" s="798"/>
      <c r="AF42" s="999"/>
      <c r="AG42" s="96">
        <f t="shared" si="31"/>
        <v>0</v>
      </c>
      <c r="AH42" s="97"/>
    </row>
    <row r="43" spans="1:34" ht="13.5" customHeight="1">
      <c r="A43" s="1079"/>
      <c r="B43" s="1080"/>
      <c r="C43" s="126"/>
      <c r="D43" s="1001" t="s">
        <v>175</v>
      </c>
      <c r="E43" s="1001"/>
      <c r="F43" s="1001"/>
      <c r="G43" s="1001"/>
      <c r="H43" s="105"/>
      <c r="I43" s="1061" t="str">
        <f>IF(AND(I37="",I38="",I39="",I40="",I41="",I42=""),"",SUM(I37:J42))</f>
        <v/>
      </c>
      <c r="J43" s="1059"/>
      <c r="K43" s="1059" t="str">
        <f>IF(AND(K37="",K38="",K39="",K40="",K41="",K42=""),"",SUM(K37:L42))</f>
        <v/>
      </c>
      <c r="L43" s="1059"/>
      <c r="M43" s="1059" t="str">
        <f>IF(AND(M37="",M38="",M39="",M40="",M41="",M42=""),"",SUM(M37:N42))</f>
        <v/>
      </c>
      <c r="N43" s="1060"/>
      <c r="O43" s="1061" t="str">
        <f>IF(AND(O37="",O38="",O39="",O40="",O41="",O42=""),"",SUM(O37:P42))</f>
        <v/>
      </c>
      <c r="P43" s="1059"/>
      <c r="Q43" s="1059" t="str">
        <f>IF(AND(Q37="",Q38="",Q39="",Q40="",Q41="",Q42=""),"",SUM(Q37:R42))</f>
        <v/>
      </c>
      <c r="R43" s="1059"/>
      <c r="S43" s="1059" t="str">
        <f>IF(AND(S37="",S38="",S39="",S40="",S41="",S42=""),"",SUM(S37:T42))</f>
        <v/>
      </c>
      <c r="T43" s="1059"/>
      <c r="U43" s="1059" t="str">
        <f>IF(AND(U37="",U38="",U39="",U40="",U41="",U42=""),"",SUM(U37:V42))</f>
        <v/>
      </c>
      <c r="V43" s="1059"/>
      <c r="W43" s="1059" t="str">
        <f>IF(AND(W37="",W38="",W39="",W40="",W41="",W42=""),"",SUM(W37:X42))</f>
        <v/>
      </c>
      <c r="X43" s="1059"/>
      <c r="Y43" s="1059" t="str">
        <f>IF(AND(Y37="",Y38="",Y39="",Y40="",Y41="",Y42=""),"",SUM(Y37:Z42))</f>
        <v/>
      </c>
      <c r="Z43" s="1059"/>
      <c r="AA43" s="1059" t="str">
        <f>IF(AND(AA37="",AA38="",AA39="",AA40="",AA41="",AA42=""),"",SUM(AA37:AB42))</f>
        <v/>
      </c>
      <c r="AB43" s="1059"/>
      <c r="AC43" s="1059" t="str">
        <f>IF(AND(AC37="",AC38="",AC39="",AC40="",AC41="",AC42=""),"",SUM(AC37:AD42))</f>
        <v/>
      </c>
      <c r="AD43" s="1059"/>
      <c r="AE43" s="1059" t="str">
        <f>IF(AND(AE37="",AE38="",AE39="",AE40="",AE41="",AE42=""),"",SUM(AE37:AF42))</f>
        <v/>
      </c>
      <c r="AF43" s="1060"/>
      <c r="AG43" s="116">
        <f t="shared" si="31"/>
        <v>0</v>
      </c>
      <c r="AH43" s="107"/>
    </row>
    <row r="44" spans="1:34" ht="13.5" customHeight="1">
      <c r="A44" s="108"/>
      <c r="B44" s="994" t="s">
        <v>176</v>
      </c>
      <c r="C44" s="994"/>
      <c r="D44" s="994"/>
      <c r="E44" s="994"/>
      <c r="F44" s="994"/>
      <c r="G44" s="994"/>
      <c r="H44" s="109"/>
      <c r="I44" s="1005" t="str">
        <f t="shared" ref="I44" si="32">IF(AND(I17="",I18="",I19="",I20="",I21="",I22="",I23="",I26="",I27="",I28="",I29="",I30="",I31="",I32="",I33="",I34="",I37="",I38="",I39="",I40="",I41="",I42=""),"",SUM(I17:J23)-SUM(I26:J34)-SUM(I37:J42))</f>
        <v/>
      </c>
      <c r="J44" s="1005"/>
      <c r="K44" s="1005" t="str">
        <f t="shared" ref="K44" si="33">IF(AND(K17="",K18="",K19="",K20="",K21="",K22="",K23="",K26="",K27="",K28="",K29="",K30="",K31="",K32="",K33="",K34="",K37="",K38="",K39="",K40="",K41="",K42=""),"",SUM(K17:L23)-SUM(K26:L34)-SUM(K37:L42))</f>
        <v/>
      </c>
      <c r="L44" s="1005"/>
      <c r="M44" s="1005" t="str">
        <f t="shared" ref="M44" si="34">IF(AND(M17="",M18="",M19="",M20="",M21="",M22="",M23="",M26="",M27="",M28="",M29="",M30="",M31="",M32="",M33="",M34="",M37="",M38="",M39="",M40="",M41="",M42=""),"",SUM(M17:N23)-SUM(M26:N34)-SUM(M37:N42))</f>
        <v/>
      </c>
      <c r="N44" s="1067"/>
      <c r="O44" s="995" t="str">
        <f>IF(AND(O17="",O18="",O19="",O20="",O21="",O22="",O23="",O26="",O27="",O28="",O29="",O30="",O31="",O32="",O33="",O34="",O37="",O38="",O39="",O40="",O41="",O42=""),"",SUM(O17:P23)-SUM(O26:P34)-SUM(O37:P42))</f>
        <v/>
      </c>
      <c r="P44" s="996"/>
      <c r="Q44" s="1005" t="str">
        <f>IF(AND(Q17="",Q18="",Q19="",Q20="",Q21="",Q22="",Q23="",Q26="",Q27="",Q28="",Q29="",Q30="",Q31="",Q32="",Q33="",Q34="",Q37="",Q38="",Q39="",Q40="",Q41="",Q42=""),"",SUM(Q17:R23)-SUM(Q26:R34)-SUM(Q37:R42))</f>
        <v/>
      </c>
      <c r="R44" s="1005"/>
      <c r="S44" s="1005" t="str">
        <f t="shared" ref="S44" si="35">IF(AND(S17="",S18="",S19="",S20="",S21="",S22="",S23="",S26="",S27="",S28="",S29="",S30="",S31="",S32="",S33="",S34="",S37="",S38="",S39="",S40="",S41="",S42=""),"",SUM(S17:T23)-SUM(S26:T34)-SUM(S37:T42))</f>
        <v/>
      </c>
      <c r="T44" s="1005"/>
      <c r="U44" s="1005" t="str">
        <f t="shared" ref="U44" si="36">IF(AND(U17="",U18="",U19="",U20="",U21="",U22="",U23="",U26="",U27="",U28="",U29="",U30="",U31="",U32="",U33="",U34="",U37="",U38="",U39="",U40="",U41="",U42=""),"",SUM(U17:V23)-SUM(U26:V34)-SUM(U37:V42))</f>
        <v/>
      </c>
      <c r="V44" s="1005"/>
      <c r="W44" s="1005" t="str">
        <f t="shared" ref="W44" si="37">IF(AND(W17="",W18="",W19="",W20="",W21="",W22="",W23="",W26="",W27="",W28="",W29="",W30="",W31="",W32="",W33="",W34="",W37="",W38="",W39="",W40="",W41="",W42=""),"",SUM(W17:X23)-SUM(W26:X34)-SUM(W37:X42))</f>
        <v/>
      </c>
      <c r="X44" s="1005"/>
      <c r="Y44" s="1005" t="str">
        <f t="shared" ref="Y44" si="38">IF(AND(Y17="",Y18="",Y19="",Y20="",Y21="",Y22="",Y23="",Y26="",Y27="",Y28="",Y29="",Y30="",Y31="",Y32="",Y33="",Y34="",Y37="",Y38="",Y39="",Y40="",Y41="",Y42=""),"",SUM(Y17:Z23)-SUM(Y26:Z34)-SUM(Y37:Z42))</f>
        <v/>
      </c>
      <c r="Z44" s="1005"/>
      <c r="AA44" s="1005" t="str">
        <f t="shared" ref="AA44" si="39">IF(AND(AA17="",AA18="",AA19="",AA20="",AA21="",AA22="",AA23="",AA26="",AA27="",AA28="",AA29="",AA30="",AA31="",AA32="",AA33="",AA34="",AA37="",AA38="",AA39="",AA40="",AA41="",AA42=""),"",SUM(AA17:AB23)-SUM(AA26:AB34)-SUM(AA37:AB42))</f>
        <v/>
      </c>
      <c r="AB44" s="1005"/>
      <c r="AC44" s="1005" t="str">
        <f t="shared" ref="AC44" si="40">IF(AND(AC17="",AC18="",AC19="",AC20="",AC21="",AC22="",AC23="",AC26="",AC27="",AC28="",AC29="",AC30="",AC31="",AC32="",AC33="",AC34="",AC37="",AC38="",AC39="",AC40="",AC41="",AC42=""),"",SUM(AC17:AD23)-SUM(AC26:AD34)-SUM(AC37:AD42))</f>
        <v/>
      </c>
      <c r="AD44" s="1005"/>
      <c r="AE44" s="1005" t="str">
        <f t="shared" ref="AE44" si="41">IF(AND(AE17="",AE18="",AE19="",AE20="",AE21="",AE22="",AE23="",AE26="",AE27="",AE28="",AE29="",AE30="",AE31="",AE32="",AE33="",AE34="",AE37="",AE38="",AE39="",AE40="",AE41="",AE42=""),"",SUM(AE17:AF23)-SUM(AE26:AF34)-SUM(AE37:AF42))</f>
        <v/>
      </c>
      <c r="AF44" s="1005"/>
      <c r="AG44" s="110">
        <f>IF(AND(AG17="",AG18="",AG19="",AG20="",AG21="",AG22="",AG23="",AG26="",AG27="",AG28="",AG29="",AG30="",AG31="",AG32="",AG33="",AG34="",AG37="",AG38="",AG39="",AG40="",AG41="",AG42=""),"",SUM(AG17:AG23)-SUM(AG26:AG34)-SUM(AG37:AG42))</f>
        <v>0</v>
      </c>
      <c r="AH44" s="111"/>
    </row>
    <row r="45" spans="1:34" ht="13.5" customHeight="1">
      <c r="A45" s="1008" t="s">
        <v>177</v>
      </c>
      <c r="B45" s="1009"/>
      <c r="C45" s="90"/>
      <c r="D45" s="1014" t="s">
        <v>178</v>
      </c>
      <c r="E45" s="1014"/>
      <c r="F45" s="1014"/>
      <c r="G45" s="1014"/>
      <c r="H45" s="113"/>
      <c r="I45" s="952"/>
      <c r="J45" s="963"/>
      <c r="K45" s="964"/>
      <c r="L45" s="963"/>
      <c r="M45" s="964"/>
      <c r="N45" s="953"/>
      <c r="O45" s="952"/>
      <c r="P45" s="963"/>
      <c r="Q45" s="964"/>
      <c r="R45" s="963"/>
      <c r="S45" s="964"/>
      <c r="T45" s="963"/>
      <c r="U45" s="964"/>
      <c r="V45" s="963"/>
      <c r="W45" s="964"/>
      <c r="X45" s="963"/>
      <c r="Y45" s="964"/>
      <c r="Z45" s="963"/>
      <c r="AA45" s="964"/>
      <c r="AB45" s="963"/>
      <c r="AC45" s="964"/>
      <c r="AD45" s="963"/>
      <c r="AE45" s="964"/>
      <c r="AF45" s="953"/>
      <c r="AG45" s="92">
        <f t="shared" ref="AG45:AG50" si="42">SUM(I45:AF45)</f>
        <v>0</v>
      </c>
      <c r="AH45" s="93"/>
    </row>
    <row r="46" spans="1:34" ht="13.5" customHeight="1">
      <c r="A46" s="1010"/>
      <c r="B46" s="1011"/>
      <c r="C46" s="101"/>
      <c r="D46" s="1004" t="s">
        <v>179</v>
      </c>
      <c r="E46" s="1003"/>
      <c r="F46" s="1003"/>
      <c r="G46" s="1003"/>
      <c r="H46" s="99"/>
      <c r="I46" s="1064" t="str">
        <f t="shared" ref="I46" si="43">IF(AND(I47="",I48="",I49=""),"",SUM(I47:J49))</f>
        <v/>
      </c>
      <c r="J46" s="1065"/>
      <c r="K46" s="1063" t="str">
        <f t="shared" ref="K46" si="44">IF(AND(K47="",K48="",K49=""),"",SUM(K47:L49))</f>
        <v/>
      </c>
      <c r="L46" s="1063"/>
      <c r="M46" s="1066" t="str">
        <f t="shared" ref="M46" si="45">IF(AND(M47="",M48="",M49=""),"",SUM(M47:N49))</f>
        <v/>
      </c>
      <c r="N46" s="1063"/>
      <c r="O46" s="1064" t="str">
        <f>IF(AND(O47="",O48="",O49=""),"",SUM(O47:P49))</f>
        <v/>
      </c>
      <c r="P46" s="1065"/>
      <c r="Q46" s="1063" t="str">
        <f t="shared" ref="Q46" si="46">IF(AND(Q47="",Q48="",Q49=""),"",SUM(Q47:R49))</f>
        <v/>
      </c>
      <c r="R46" s="1063"/>
      <c r="S46" s="1063" t="str">
        <f t="shared" ref="S46" si="47">IF(AND(S47="",S48="",S49=""),"",SUM(S47:T49))</f>
        <v/>
      </c>
      <c r="T46" s="1063"/>
      <c r="U46" s="1063" t="str">
        <f t="shared" ref="U46" si="48">IF(AND(U47="",U48="",U49=""),"",SUM(U47:V49))</f>
        <v/>
      </c>
      <c r="V46" s="1063"/>
      <c r="W46" s="1063" t="str">
        <f t="shared" ref="W46" si="49">IF(AND(W47="",W48="",W49=""),"",SUM(W47:X49))</f>
        <v/>
      </c>
      <c r="X46" s="1063"/>
      <c r="Y46" s="1063" t="str">
        <f t="shared" ref="Y46" si="50">IF(AND(Y47="",Y48="",Y49=""),"",SUM(Y47:Z49))</f>
        <v/>
      </c>
      <c r="Z46" s="1063"/>
      <c r="AA46" s="1063" t="str">
        <f t="shared" ref="AA46" si="51">IF(AND(AA47="",AA48="",AA49=""),"",SUM(AA47:AB49))</f>
        <v/>
      </c>
      <c r="AB46" s="1063"/>
      <c r="AC46" s="1063" t="str">
        <f t="shared" ref="AC46" si="52">IF(AND(AC47="",AC48="",AC49=""),"",SUM(AC47:AD49))</f>
        <v/>
      </c>
      <c r="AD46" s="1063"/>
      <c r="AE46" s="1066" t="str">
        <f t="shared" ref="AE46" si="53">IF(AND(AE47="",AE48="",AE49=""),"",SUM(AE47:AF49))</f>
        <v/>
      </c>
      <c r="AF46" s="1063"/>
      <c r="AG46" s="96">
        <f t="shared" si="42"/>
        <v>0</v>
      </c>
      <c r="AH46" s="97"/>
    </row>
    <row r="47" spans="1:34" ht="13.5" customHeight="1">
      <c r="A47" s="1010"/>
      <c r="B47" s="1011"/>
      <c r="C47" s="127"/>
      <c r="D47" s="128"/>
      <c r="E47" s="1003" t="s">
        <v>180</v>
      </c>
      <c r="F47" s="1003"/>
      <c r="G47" s="1003"/>
      <c r="H47" s="99"/>
      <c r="I47" s="797"/>
      <c r="J47" s="798"/>
      <c r="K47" s="798"/>
      <c r="L47" s="798"/>
      <c r="M47" s="798"/>
      <c r="N47" s="999"/>
      <c r="O47" s="797"/>
      <c r="P47" s="798"/>
      <c r="Q47" s="798"/>
      <c r="R47" s="798"/>
      <c r="S47" s="798"/>
      <c r="T47" s="798"/>
      <c r="U47" s="798"/>
      <c r="V47" s="798"/>
      <c r="W47" s="798"/>
      <c r="X47" s="798"/>
      <c r="Y47" s="798"/>
      <c r="Z47" s="798"/>
      <c r="AA47" s="798"/>
      <c r="AB47" s="798"/>
      <c r="AC47" s="798"/>
      <c r="AD47" s="798"/>
      <c r="AE47" s="798"/>
      <c r="AF47" s="999"/>
      <c r="AG47" s="96">
        <f t="shared" si="42"/>
        <v>0</v>
      </c>
      <c r="AH47" s="97"/>
    </row>
    <row r="48" spans="1:34" ht="13.5" customHeight="1">
      <c r="A48" s="1010"/>
      <c r="B48" s="1011"/>
      <c r="C48" s="127"/>
      <c r="D48" s="129"/>
      <c r="E48" s="1062" t="s">
        <v>181</v>
      </c>
      <c r="F48" s="1062"/>
      <c r="G48" s="1062"/>
      <c r="H48" s="141"/>
      <c r="I48" s="797"/>
      <c r="J48" s="798"/>
      <c r="K48" s="798"/>
      <c r="L48" s="798"/>
      <c r="M48" s="798"/>
      <c r="N48" s="999"/>
      <c r="O48" s="797"/>
      <c r="P48" s="798"/>
      <c r="Q48" s="798"/>
      <c r="R48" s="798"/>
      <c r="S48" s="798"/>
      <c r="T48" s="798"/>
      <c r="U48" s="798"/>
      <c r="V48" s="798"/>
      <c r="W48" s="798"/>
      <c r="X48" s="798"/>
      <c r="Y48" s="798"/>
      <c r="Z48" s="798"/>
      <c r="AA48" s="798"/>
      <c r="AB48" s="798"/>
      <c r="AC48" s="798"/>
      <c r="AD48" s="798"/>
      <c r="AE48" s="798"/>
      <c r="AF48" s="999"/>
      <c r="AG48" s="96">
        <f t="shared" si="42"/>
        <v>0</v>
      </c>
      <c r="AH48" s="97"/>
    </row>
    <row r="49" spans="1:34" ht="13.5" customHeight="1">
      <c r="A49" s="1010"/>
      <c r="B49" s="1011"/>
      <c r="C49" s="122"/>
      <c r="D49" s="130"/>
      <c r="E49" s="1062" t="s">
        <v>182</v>
      </c>
      <c r="F49" s="1062"/>
      <c r="G49" s="1062"/>
      <c r="H49" s="141"/>
      <c r="I49" s="797"/>
      <c r="J49" s="798"/>
      <c r="K49" s="798"/>
      <c r="L49" s="798"/>
      <c r="M49" s="798"/>
      <c r="N49" s="999"/>
      <c r="O49" s="797"/>
      <c r="P49" s="798"/>
      <c r="Q49" s="798"/>
      <c r="R49" s="798"/>
      <c r="S49" s="798"/>
      <c r="T49" s="798"/>
      <c r="U49" s="798"/>
      <c r="V49" s="798"/>
      <c r="W49" s="798"/>
      <c r="X49" s="798"/>
      <c r="Y49" s="798"/>
      <c r="Z49" s="798"/>
      <c r="AA49" s="798"/>
      <c r="AB49" s="798"/>
      <c r="AC49" s="798"/>
      <c r="AD49" s="798"/>
      <c r="AE49" s="798"/>
      <c r="AF49" s="999"/>
      <c r="AG49" s="96">
        <f t="shared" si="42"/>
        <v>0</v>
      </c>
      <c r="AH49" s="97"/>
    </row>
    <row r="50" spans="1:34" ht="13.5" customHeight="1">
      <c r="A50" s="1012"/>
      <c r="B50" s="1013"/>
      <c r="C50" s="131"/>
      <c r="D50" s="1000" t="s">
        <v>183</v>
      </c>
      <c r="E50" s="1001"/>
      <c r="F50" s="1001"/>
      <c r="G50" s="1001"/>
      <c r="H50" s="105"/>
      <c r="I50" s="1061" t="str">
        <f>IF(AND(I45="",I46=""),"",SUM(I45:J46))</f>
        <v/>
      </c>
      <c r="J50" s="1059"/>
      <c r="K50" s="1059" t="str">
        <f>IF(AND(K45="",K46=""),"",SUM(K45:L46))</f>
        <v/>
      </c>
      <c r="L50" s="1059"/>
      <c r="M50" s="1059" t="str">
        <f>IF(AND(M45="",M46=""),"",SUM(M45:N46))</f>
        <v/>
      </c>
      <c r="N50" s="1060"/>
      <c r="O50" s="1061" t="str">
        <f>IF(AND(O45="",O46=""),"",SUM(O45:P46))</f>
        <v/>
      </c>
      <c r="P50" s="1059"/>
      <c r="Q50" s="1059" t="str">
        <f>IF(AND(Q45="",Q46=""),"",SUM(Q45:R46))</f>
        <v/>
      </c>
      <c r="R50" s="1059"/>
      <c r="S50" s="1059" t="str">
        <f>IF(AND(S45="",S46=""),"",SUM(S45:T46))</f>
        <v/>
      </c>
      <c r="T50" s="1059"/>
      <c r="U50" s="1059" t="str">
        <f>IF(AND(U45="",U46=""),"",SUM(U45:V46))</f>
        <v/>
      </c>
      <c r="V50" s="1059"/>
      <c r="W50" s="1059" t="str">
        <f>IF(AND(W45="",W46=""),"",SUM(W45:X46))</f>
        <v/>
      </c>
      <c r="X50" s="1059"/>
      <c r="Y50" s="1059" t="str">
        <f>IF(AND(Y45="",Y46=""),"",SUM(Y45:Z46))</f>
        <v/>
      </c>
      <c r="Z50" s="1059"/>
      <c r="AA50" s="1059" t="str">
        <f>IF(AND(AA45="",AA46=""),"",SUM(AA45:AB46))</f>
        <v/>
      </c>
      <c r="AB50" s="1059"/>
      <c r="AC50" s="1059" t="str">
        <f>IF(AND(AC45="",AC46=""),"",SUM(AC45:AD46))</f>
        <v/>
      </c>
      <c r="AD50" s="1059"/>
      <c r="AE50" s="1059" t="str">
        <f>IF(AND(AE45="",AE46=""),"",SUM(AE45:AF46))</f>
        <v/>
      </c>
      <c r="AF50" s="1060"/>
      <c r="AG50" s="116">
        <f t="shared" si="42"/>
        <v>0</v>
      </c>
      <c r="AH50" s="107"/>
    </row>
    <row r="51" spans="1:34" ht="13.5" customHeight="1">
      <c r="A51" s="108"/>
      <c r="B51" s="994" t="s">
        <v>184</v>
      </c>
      <c r="C51" s="994"/>
      <c r="D51" s="994"/>
      <c r="E51" s="994"/>
      <c r="F51" s="994"/>
      <c r="G51" s="994"/>
      <c r="H51" s="109"/>
      <c r="I51" s="995" t="str">
        <f t="shared" ref="I51" si="54">IF(AND(I17="",I18="",I19="",I20="",I21="",I22="",I23="",I26="",I27="",I28="",I29="",I30="",I31="",I32="",I33="",I34="",I37="",I38="",I39="",I40="",I41="",I42="",I45="",I46=""),"",SUM(I17:J23)-SUM(I26:J34)-SUM(I37:J42)+SUM(I45:J46))</f>
        <v/>
      </c>
      <c r="J51" s="1058"/>
      <c r="K51" s="996" t="str">
        <f t="shared" ref="K51" si="55">IF(AND(K17="",K18="",K19="",K20="",K21="",K22="",K23="",K26="",K27="",K28="",K29="",K30="",K31="",K32="",K33="",K34="",K37="",K38="",K39="",K40="",K41="",K42="",K45="",K46=""),"",SUM(K17:L23)-SUM(K26:L34)-SUM(K37:L42)+SUM(K45:L46))</f>
        <v/>
      </c>
      <c r="L51" s="996"/>
      <c r="M51" s="1057" t="str">
        <f t="shared" ref="M51" si="56">IF(AND(M17="",M18="",M19="",M20="",M21="",M22="",M23="",M26="",M27="",M28="",M29="",M30="",M31="",M32="",M33="",M34="",M37="",M38="",M39="",M40="",M41="",M42="",M45="",M46=""),"",SUM(M17:N23)-SUM(M26:N34)-SUM(M37:N42)+SUM(M45:N46))</f>
        <v/>
      </c>
      <c r="N51" s="1058"/>
      <c r="O51" s="995" t="str">
        <f>IF(AND(O17="",O18="",O19="",O20="",O21="",O22="",O23="",O26="",O27="",O28="",O29="",O30="",O31="",O32="",O33="",O34="",O37="",O38="",O39="",O40="",O41="",O42="",O45="",O46=""),"",SUM(O17:P23)-SUM(O26:P34)-SUM(O37:P42)+SUM(O45:P46))</f>
        <v/>
      </c>
      <c r="P51" s="1058"/>
      <c r="Q51" s="996" t="str">
        <f>IF(AND(Q17="",Q18="",Q19="",Q20="",Q21="",Q22="",Q23="",Q26="",Q27="",Q28="",Q29="",Q30="",Q31="",Q32="",Q33="",Q34="",Q37="",Q38="",Q39="",Q40="",Q41="",Q42="",Q45="",Q46=""),"",SUM(Q17:R23)-SUM(Q26:R34)-SUM(Q37:R42)+SUM(Q45:R46))</f>
        <v/>
      </c>
      <c r="R51" s="996"/>
      <c r="S51" s="996" t="str">
        <f t="shared" ref="S51" si="57">IF(AND(S17="",S18="",S19="",S20="",S21="",S22="",S23="",S26="",S27="",S28="",S29="",S30="",S31="",S32="",S33="",S34="",S37="",S38="",S39="",S40="",S41="",S42="",S45="",S46=""),"",SUM(S17:T23)-SUM(S26:T34)-SUM(S37:T42)+SUM(S45:T46))</f>
        <v/>
      </c>
      <c r="T51" s="996"/>
      <c r="U51" s="996" t="str">
        <f t="shared" ref="U51" si="58">IF(AND(U17="",U18="",U19="",U20="",U21="",U22="",U23="",U26="",U27="",U28="",U29="",U30="",U31="",U32="",U33="",U34="",U37="",U38="",U39="",U40="",U41="",U42="",U45="",U46=""),"",SUM(U17:V23)-SUM(U26:V34)-SUM(U37:V42)+SUM(U45:V46))</f>
        <v/>
      </c>
      <c r="V51" s="996"/>
      <c r="W51" s="996" t="str">
        <f t="shared" ref="W51" si="59">IF(AND(W17="",W18="",W19="",W20="",W21="",W22="",W23="",W26="",W27="",W28="",W29="",W30="",W31="",W32="",W33="",W34="",W37="",W38="",W39="",W40="",W41="",W42="",W45="",W46=""),"",SUM(W17:X23)-SUM(W26:X34)-SUM(W37:X42)+SUM(W45:X46))</f>
        <v/>
      </c>
      <c r="X51" s="996"/>
      <c r="Y51" s="996" t="str">
        <f t="shared" ref="Y51" si="60">IF(AND(Y17="",Y18="",Y19="",Y20="",Y21="",Y22="",Y23="",Y26="",Y27="",Y28="",Y29="",Y30="",Y31="",Y32="",Y33="",Y34="",Y37="",Y38="",Y39="",Y40="",Y41="",Y42="",Y45="",Y46=""),"",SUM(Y17:Z23)-SUM(Y26:Z34)-SUM(Y37:Z42)+SUM(Y45:Z46))</f>
        <v/>
      </c>
      <c r="Z51" s="996"/>
      <c r="AA51" s="996" t="str">
        <f t="shared" ref="AA51" si="61">IF(AND(AA17="",AA18="",AA19="",AA20="",AA21="",AA22="",AA23="",AA26="",AA27="",AA28="",AA29="",AA30="",AA31="",AA32="",AA33="",AA34="",AA37="",AA38="",AA39="",AA40="",AA41="",AA42="",AA45="",AA46=""),"",SUM(AA17:AB23)-SUM(AA26:AB34)-SUM(AA37:AB42)+SUM(AA45:AB46))</f>
        <v/>
      </c>
      <c r="AB51" s="996"/>
      <c r="AC51" s="996" t="str">
        <f t="shared" ref="AC51" si="62">IF(AND(AC17="",AC18="",AC19="",AC20="",AC21="",AC22="",AC23="",AC26="",AC27="",AC28="",AC29="",AC30="",AC31="",AC32="",AC33="",AC34="",AC37="",AC38="",AC39="",AC40="",AC41="",AC42="",AC45="",AC46=""),"",SUM(AC17:AD23)-SUM(AC26:AD34)-SUM(AC37:AD42)+SUM(AC45:AD46))</f>
        <v/>
      </c>
      <c r="AD51" s="996"/>
      <c r="AE51" s="1057" t="str">
        <f t="shared" ref="AE51" si="63">IF(AND(AE17="",AE18="",AE19="",AE20="",AE21="",AE22="",AE23="",AE26="",AE27="",AE28="",AE29="",AE30="",AE31="",AE32="",AE33="",AE34="",AE37="",AE38="",AE39="",AE40="",AE41="",AE42="",AE45="",AE46=""),"",SUM(AE17:AF23)-SUM(AE26:AF34)-SUM(AE37:AF42)+SUM(AE45:AF46))</f>
        <v/>
      </c>
      <c r="AF51" s="1058"/>
      <c r="AG51" s="110"/>
      <c r="AH51" s="111"/>
    </row>
    <row r="52" spans="1:34" ht="15" customHeight="1">
      <c r="AH52" s="132" t="s">
        <v>40</v>
      </c>
    </row>
    <row r="53" spans="1:34" ht="15" customHeight="1">
      <c r="AG53" s="133"/>
    </row>
    <row r="63" spans="1:34" ht="15" hidden="1" customHeight="1">
      <c r="G63" s="134" t="s">
        <v>42</v>
      </c>
    </row>
    <row r="64" spans="1:34" ht="15" hidden="1" customHeight="1">
      <c r="G64" s="134" t="s">
        <v>44</v>
      </c>
    </row>
    <row r="65" spans="7:33" ht="15" hidden="1" customHeight="1">
      <c r="G65" s="134" t="s">
        <v>45</v>
      </c>
    </row>
    <row r="66" spans="7:33" ht="15" hidden="1" customHeight="1">
      <c r="G66" s="134" t="s">
        <v>46</v>
      </c>
    </row>
    <row r="67" spans="7:33" ht="15" hidden="1" customHeight="1">
      <c r="G67" s="134" t="s">
        <v>47</v>
      </c>
    </row>
    <row r="68" spans="7:33" ht="15" hidden="1" customHeight="1">
      <c r="G68" s="134" t="s">
        <v>48</v>
      </c>
    </row>
    <row r="69" spans="7:33" ht="15" hidden="1" customHeight="1">
      <c r="G69" s="134" t="s">
        <v>49</v>
      </c>
    </row>
    <row r="70" spans="7:33" ht="15" hidden="1" customHeight="1">
      <c r="G70" s="134" t="s">
        <v>50</v>
      </c>
    </row>
    <row r="71" spans="7:33" ht="15" hidden="1" customHeight="1">
      <c r="G71" s="134" t="s">
        <v>51</v>
      </c>
    </row>
    <row r="72" spans="7:33" ht="15" hidden="1" customHeight="1">
      <c r="G72" s="134" t="s">
        <v>52</v>
      </c>
    </row>
    <row r="73" spans="7:33" ht="15" hidden="1" customHeight="1">
      <c r="G73" s="134" t="s">
        <v>53</v>
      </c>
    </row>
    <row r="74" spans="7:33" ht="15" hidden="1" customHeight="1">
      <c r="G74" s="134" t="s">
        <v>54</v>
      </c>
    </row>
    <row r="75" spans="7:33" ht="15" hidden="1" customHeight="1">
      <c r="G75" s="134" t="s">
        <v>55</v>
      </c>
    </row>
    <row r="76" spans="7:33" ht="15" hidden="1" customHeight="1">
      <c r="G76" s="134" t="s">
        <v>56</v>
      </c>
    </row>
    <row r="77" spans="7:33" ht="15" hidden="1" customHeight="1">
      <c r="G77" s="134" t="s">
        <v>57</v>
      </c>
      <c r="AG77" s="135" t="s">
        <v>132</v>
      </c>
    </row>
    <row r="78" spans="7:33" ht="15" hidden="1" customHeight="1">
      <c r="G78" s="134" t="s">
        <v>58</v>
      </c>
      <c r="AG78" s="135" t="s">
        <v>193</v>
      </c>
    </row>
    <row r="79" spans="7:33" ht="15" hidden="1" customHeight="1">
      <c r="G79" s="134" t="s">
        <v>59</v>
      </c>
    </row>
    <row r="80" spans="7:33" ht="15" hidden="1" customHeight="1">
      <c r="G80" s="134" t="s">
        <v>60</v>
      </c>
    </row>
    <row r="81" spans="7:7" ht="15" hidden="1" customHeight="1">
      <c r="G81" s="134" t="s">
        <v>61</v>
      </c>
    </row>
    <row r="82" spans="7:7" ht="15" hidden="1" customHeight="1">
      <c r="G82" s="134" t="s">
        <v>62</v>
      </c>
    </row>
    <row r="83" spans="7:7" ht="15" hidden="1" customHeight="1">
      <c r="G83" s="134" t="s">
        <v>63</v>
      </c>
    </row>
    <row r="84" spans="7:7" ht="15" hidden="1" customHeight="1">
      <c r="G84" s="134" t="s">
        <v>64</v>
      </c>
    </row>
    <row r="85" spans="7:7" ht="15" hidden="1" customHeight="1">
      <c r="G85" s="134" t="s">
        <v>65</v>
      </c>
    </row>
    <row r="86" spans="7:7" ht="15" hidden="1" customHeight="1">
      <c r="G86" s="134" t="s">
        <v>66</v>
      </c>
    </row>
    <row r="87" spans="7:7" ht="15" hidden="1" customHeight="1">
      <c r="G87" s="134" t="s">
        <v>67</v>
      </c>
    </row>
    <row r="88" spans="7:7" ht="15" hidden="1" customHeight="1">
      <c r="G88" s="134" t="s">
        <v>68</v>
      </c>
    </row>
    <row r="89" spans="7:7" ht="15" hidden="1" customHeight="1">
      <c r="G89" s="134" t="s">
        <v>69</v>
      </c>
    </row>
    <row r="90" spans="7:7" ht="15" hidden="1" customHeight="1">
      <c r="G90" s="134" t="s">
        <v>70</v>
      </c>
    </row>
    <row r="91" spans="7:7" ht="15" hidden="1" customHeight="1">
      <c r="G91" s="134" t="s">
        <v>71</v>
      </c>
    </row>
    <row r="92" spans="7:7" ht="15" hidden="1" customHeight="1">
      <c r="G92" s="134" t="s">
        <v>72</v>
      </c>
    </row>
    <row r="93" spans="7:7" ht="15" hidden="1" customHeight="1">
      <c r="G93" s="134" t="s">
        <v>73</v>
      </c>
    </row>
    <row r="94" spans="7:7" ht="15" hidden="1" customHeight="1">
      <c r="G94" s="134" t="s">
        <v>74</v>
      </c>
    </row>
    <row r="95" spans="7:7" ht="15" hidden="1" customHeight="1">
      <c r="G95" s="134" t="s">
        <v>75</v>
      </c>
    </row>
    <row r="96" spans="7:7" ht="15" hidden="1" customHeight="1">
      <c r="G96" s="134" t="s">
        <v>76</v>
      </c>
    </row>
    <row r="97" spans="7:7" ht="15" hidden="1" customHeight="1">
      <c r="G97" s="134" t="s">
        <v>77</v>
      </c>
    </row>
    <row r="98" spans="7:7" ht="15" hidden="1" customHeight="1">
      <c r="G98" s="134" t="s">
        <v>78</v>
      </c>
    </row>
    <row r="99" spans="7:7" ht="15" hidden="1" customHeight="1">
      <c r="G99" s="134" t="s">
        <v>79</v>
      </c>
    </row>
    <row r="100" spans="7:7" ht="15" hidden="1" customHeight="1">
      <c r="G100" s="134" t="s">
        <v>80</v>
      </c>
    </row>
    <row r="101" spans="7:7" ht="15" hidden="1" customHeight="1">
      <c r="G101" s="134" t="s">
        <v>81</v>
      </c>
    </row>
    <row r="102" spans="7:7" ht="15" hidden="1" customHeight="1">
      <c r="G102" s="134" t="s">
        <v>82</v>
      </c>
    </row>
    <row r="103" spans="7:7" ht="15" hidden="1" customHeight="1">
      <c r="G103" s="134" t="s">
        <v>83</v>
      </c>
    </row>
    <row r="104" spans="7:7" ht="15" hidden="1" customHeight="1">
      <c r="G104" s="134" t="s">
        <v>84</v>
      </c>
    </row>
  </sheetData>
  <sheetProtection sheet="1" objects="1" scenarios="1"/>
  <mergeCells count="583">
    <mergeCell ref="O2:R2"/>
    <mergeCell ref="T2:Y2"/>
    <mergeCell ref="AF2:AG2"/>
    <mergeCell ref="A3:E3"/>
    <mergeCell ref="G3:I3"/>
    <mergeCell ref="B6:G6"/>
    <mergeCell ref="I6:N6"/>
    <mergeCell ref="O6:AF6"/>
    <mergeCell ref="AG6:AH6"/>
    <mergeCell ref="B7:G7"/>
    <mergeCell ref="A8:B16"/>
    <mergeCell ref="D8:G8"/>
    <mergeCell ref="I8:J8"/>
    <mergeCell ref="K8:L8"/>
    <mergeCell ref="M8:N8"/>
    <mergeCell ref="D10:G10"/>
    <mergeCell ref="I10:J10"/>
    <mergeCell ref="K10:L10"/>
    <mergeCell ref="M10:N10"/>
    <mergeCell ref="D9:G9"/>
    <mergeCell ref="I9:J9"/>
    <mergeCell ref="K9:L9"/>
    <mergeCell ref="M9:N9"/>
    <mergeCell ref="C11:E15"/>
    <mergeCell ref="I11:J11"/>
    <mergeCell ref="K11:L11"/>
    <mergeCell ref="M11:N11"/>
    <mergeCell ref="O9:P9"/>
    <mergeCell ref="Q9:R9"/>
    <mergeCell ref="S9:T9"/>
    <mergeCell ref="O8:P8"/>
    <mergeCell ref="Q8:R8"/>
    <mergeCell ref="S8:T8"/>
    <mergeCell ref="U9:V9"/>
    <mergeCell ref="W9:X9"/>
    <mergeCell ref="Y9:Z9"/>
    <mergeCell ref="AA9:AB9"/>
    <mergeCell ref="AC9:AD9"/>
    <mergeCell ref="AE9:AF9"/>
    <mergeCell ref="AA8:AB8"/>
    <mergeCell ref="AC8:AD8"/>
    <mergeCell ref="AE8:AF8"/>
    <mergeCell ref="U8:V8"/>
    <mergeCell ref="W8:X8"/>
    <mergeCell ref="Y8:Z8"/>
    <mergeCell ref="O11:P11"/>
    <mergeCell ref="Q11:R11"/>
    <mergeCell ref="S11:T11"/>
    <mergeCell ref="O10:P10"/>
    <mergeCell ref="Q10:R10"/>
    <mergeCell ref="S10:T10"/>
    <mergeCell ref="U11:V11"/>
    <mergeCell ref="W11:X11"/>
    <mergeCell ref="Y11:Z11"/>
    <mergeCell ref="AA11:AB11"/>
    <mergeCell ref="AC11:AD11"/>
    <mergeCell ref="AE11:AF11"/>
    <mergeCell ref="AA10:AB10"/>
    <mergeCell ref="AC10:AD10"/>
    <mergeCell ref="AE10:AF10"/>
    <mergeCell ref="U10:V10"/>
    <mergeCell ref="W10:X10"/>
    <mergeCell ref="Y10:Z10"/>
    <mergeCell ref="U12:V12"/>
    <mergeCell ref="W12:X12"/>
    <mergeCell ref="Y12:Z12"/>
    <mergeCell ref="AA12:AB12"/>
    <mergeCell ref="AC12:AD12"/>
    <mergeCell ref="AE12:AF12"/>
    <mergeCell ref="I12:J12"/>
    <mergeCell ref="K12:L12"/>
    <mergeCell ref="M12:N12"/>
    <mergeCell ref="O12:P12"/>
    <mergeCell ref="Q12:R12"/>
    <mergeCell ref="S12:T12"/>
    <mergeCell ref="U13:V13"/>
    <mergeCell ref="W13:X13"/>
    <mergeCell ref="Y13:Z13"/>
    <mergeCell ref="AA13:AB13"/>
    <mergeCell ref="AC13:AD13"/>
    <mergeCell ref="AE13:AF13"/>
    <mergeCell ref="I13:J13"/>
    <mergeCell ref="K13:L13"/>
    <mergeCell ref="M13:N13"/>
    <mergeCell ref="O13:P13"/>
    <mergeCell ref="Q13:R13"/>
    <mergeCell ref="S13:T13"/>
    <mergeCell ref="U14:V14"/>
    <mergeCell ref="W14:X14"/>
    <mergeCell ref="Y14:Z14"/>
    <mergeCell ref="AA14:AB14"/>
    <mergeCell ref="AC14:AD14"/>
    <mergeCell ref="AE14:AF14"/>
    <mergeCell ref="I14:J14"/>
    <mergeCell ref="K14:L14"/>
    <mergeCell ref="M14:N14"/>
    <mergeCell ref="O14:P14"/>
    <mergeCell ref="Q14:R14"/>
    <mergeCell ref="S14:T14"/>
    <mergeCell ref="U15:V15"/>
    <mergeCell ref="W15:X15"/>
    <mergeCell ref="Y15:Z15"/>
    <mergeCell ref="AA15:AB15"/>
    <mergeCell ref="AC15:AD15"/>
    <mergeCell ref="AE15:AF15"/>
    <mergeCell ref="I15:J15"/>
    <mergeCell ref="K15:L15"/>
    <mergeCell ref="M15:N15"/>
    <mergeCell ref="O15:P15"/>
    <mergeCell ref="Q15:R15"/>
    <mergeCell ref="S15:T15"/>
    <mergeCell ref="AE16:AF16"/>
    <mergeCell ref="B17:G17"/>
    <mergeCell ref="I17:J17"/>
    <mergeCell ref="K17:L17"/>
    <mergeCell ref="M17:N17"/>
    <mergeCell ref="O17:P17"/>
    <mergeCell ref="Q17:R17"/>
    <mergeCell ref="S17:T17"/>
    <mergeCell ref="U17:V17"/>
    <mergeCell ref="W17:X17"/>
    <mergeCell ref="S16:T16"/>
    <mergeCell ref="U16:V16"/>
    <mergeCell ref="W16:X16"/>
    <mergeCell ref="Y16:Z16"/>
    <mergeCell ref="AA16:AB16"/>
    <mergeCell ref="AC16:AD16"/>
    <mergeCell ref="D16:G16"/>
    <mergeCell ref="I16:J16"/>
    <mergeCell ref="K16:L16"/>
    <mergeCell ref="M16:N16"/>
    <mergeCell ref="O16:P16"/>
    <mergeCell ref="Q16:R16"/>
    <mergeCell ref="Y17:Z17"/>
    <mergeCell ref="AA17:AB17"/>
    <mergeCell ref="AC17:AD17"/>
    <mergeCell ref="AE17:AF17"/>
    <mergeCell ref="A18:B24"/>
    <mergeCell ref="D18:G18"/>
    <mergeCell ref="I18:J18"/>
    <mergeCell ref="K18:L18"/>
    <mergeCell ref="M18:N18"/>
    <mergeCell ref="O18:P18"/>
    <mergeCell ref="AC18:AD18"/>
    <mergeCell ref="AE18:AF18"/>
    <mergeCell ref="D19:G19"/>
    <mergeCell ref="I19:J19"/>
    <mergeCell ref="K19:L19"/>
    <mergeCell ref="M19:N19"/>
    <mergeCell ref="O19:P19"/>
    <mergeCell ref="Q19:R19"/>
    <mergeCell ref="S19:T19"/>
    <mergeCell ref="U19:V19"/>
    <mergeCell ref="Q18:R18"/>
    <mergeCell ref="S18:T18"/>
    <mergeCell ref="U18:V18"/>
    <mergeCell ref="W18:X18"/>
    <mergeCell ref="Y18:Z18"/>
    <mergeCell ref="AA18:AB18"/>
    <mergeCell ref="AE19:AF19"/>
    <mergeCell ref="D20:G20"/>
    <mergeCell ref="I20:J20"/>
    <mergeCell ref="K20:L20"/>
    <mergeCell ref="M20:N20"/>
    <mergeCell ref="O20:P20"/>
    <mergeCell ref="AC20:AD20"/>
    <mergeCell ref="AE20:AF20"/>
    <mergeCell ref="W20:X20"/>
    <mergeCell ref="Y20:Z20"/>
    <mergeCell ref="AA20:AB20"/>
    <mergeCell ref="S21:T21"/>
    <mergeCell ref="U21:V21"/>
    <mergeCell ref="Q20:R20"/>
    <mergeCell ref="S20:T20"/>
    <mergeCell ref="U20:V20"/>
    <mergeCell ref="W19:X19"/>
    <mergeCell ref="Y19:Z19"/>
    <mergeCell ref="AA19:AB19"/>
    <mergeCell ref="AC19:AD19"/>
    <mergeCell ref="Q22:R22"/>
    <mergeCell ref="S22:T22"/>
    <mergeCell ref="U22:V22"/>
    <mergeCell ref="W21:X21"/>
    <mergeCell ref="Y21:Z21"/>
    <mergeCell ref="AA21:AB21"/>
    <mergeCell ref="AC21:AD21"/>
    <mergeCell ref="AE21:AF21"/>
    <mergeCell ref="D22:G22"/>
    <mergeCell ref="I22:J22"/>
    <mergeCell ref="K22:L22"/>
    <mergeCell ref="M22:N22"/>
    <mergeCell ref="O22:P22"/>
    <mergeCell ref="AC22:AD22"/>
    <mergeCell ref="AE22:AF22"/>
    <mergeCell ref="W22:X22"/>
    <mergeCell ref="Y22:Z22"/>
    <mergeCell ref="AA22:AB22"/>
    <mergeCell ref="D21:G21"/>
    <mergeCell ref="I21:J21"/>
    <mergeCell ref="K21:L21"/>
    <mergeCell ref="M21:N21"/>
    <mergeCell ref="O21:P21"/>
    <mergeCell ref="Q21:R21"/>
    <mergeCell ref="W23:X23"/>
    <mergeCell ref="Y23:Z23"/>
    <mergeCell ref="AA23:AB23"/>
    <mergeCell ref="AC23:AD23"/>
    <mergeCell ref="AE23:AF23"/>
    <mergeCell ref="D24:G24"/>
    <mergeCell ref="I24:J24"/>
    <mergeCell ref="K24:L24"/>
    <mergeCell ref="M24:N24"/>
    <mergeCell ref="O24:P24"/>
    <mergeCell ref="AC24:AD24"/>
    <mergeCell ref="AE24:AF24"/>
    <mergeCell ref="W24:X24"/>
    <mergeCell ref="Y24:Z24"/>
    <mergeCell ref="AA24:AB24"/>
    <mergeCell ref="D23:G23"/>
    <mergeCell ref="I23:J23"/>
    <mergeCell ref="K23:L23"/>
    <mergeCell ref="M23:N23"/>
    <mergeCell ref="O23:P23"/>
    <mergeCell ref="Q23:R23"/>
    <mergeCell ref="S23:T23"/>
    <mergeCell ref="U23:V23"/>
    <mergeCell ref="B25:G25"/>
    <mergeCell ref="I25:J25"/>
    <mergeCell ref="K25:L25"/>
    <mergeCell ref="M25:N25"/>
    <mergeCell ref="O25:P25"/>
    <mergeCell ref="Q25:R25"/>
    <mergeCell ref="S25:T25"/>
    <mergeCell ref="U25:V25"/>
    <mergeCell ref="Q24:R24"/>
    <mergeCell ref="S24:T24"/>
    <mergeCell ref="U24:V24"/>
    <mergeCell ref="W25:X25"/>
    <mergeCell ref="Y25:Z25"/>
    <mergeCell ref="AA25:AB25"/>
    <mergeCell ref="AC25:AD25"/>
    <mergeCell ref="AE25:AF25"/>
    <mergeCell ref="A26:B35"/>
    <mergeCell ref="D26:G26"/>
    <mergeCell ref="I26:J26"/>
    <mergeCell ref="K26:L26"/>
    <mergeCell ref="M26:N26"/>
    <mergeCell ref="D27:G27"/>
    <mergeCell ref="I27:J27"/>
    <mergeCell ref="K27:L27"/>
    <mergeCell ref="M27:N27"/>
    <mergeCell ref="O27:P27"/>
    <mergeCell ref="Q27:R27"/>
    <mergeCell ref="S27:T27"/>
    <mergeCell ref="O26:P26"/>
    <mergeCell ref="Q26:R26"/>
    <mergeCell ref="S26:T26"/>
    <mergeCell ref="U27:V27"/>
    <mergeCell ref="W27:X27"/>
    <mergeCell ref="Y27:Z27"/>
    <mergeCell ref="AA27:AB27"/>
    <mergeCell ref="AC27:AD27"/>
    <mergeCell ref="AE27:AF27"/>
    <mergeCell ref="AA26:AB26"/>
    <mergeCell ref="AC26:AD26"/>
    <mergeCell ref="AE26:AF26"/>
    <mergeCell ref="U26:V26"/>
    <mergeCell ref="W26:X26"/>
    <mergeCell ref="Y26:Z26"/>
    <mergeCell ref="AE28:AF28"/>
    <mergeCell ref="S28:T28"/>
    <mergeCell ref="U28:V28"/>
    <mergeCell ref="W28:X28"/>
    <mergeCell ref="Y28:Z28"/>
    <mergeCell ref="AA28:AB28"/>
    <mergeCell ref="AC28:AD28"/>
    <mergeCell ref="D28:G28"/>
    <mergeCell ref="I28:J28"/>
    <mergeCell ref="K28:L28"/>
    <mergeCell ref="M28:N28"/>
    <mergeCell ref="O28:P28"/>
    <mergeCell ref="Q28:R28"/>
    <mergeCell ref="AE29:AF29"/>
    <mergeCell ref="D30:G30"/>
    <mergeCell ref="I30:J30"/>
    <mergeCell ref="K30:L30"/>
    <mergeCell ref="M30:N30"/>
    <mergeCell ref="O30:P30"/>
    <mergeCell ref="Q30:R30"/>
    <mergeCell ref="AE30:AF30"/>
    <mergeCell ref="S30:T30"/>
    <mergeCell ref="U30:V30"/>
    <mergeCell ref="W30:X30"/>
    <mergeCell ref="Y30:Z30"/>
    <mergeCell ref="AA30:AB30"/>
    <mergeCell ref="AC30:AD30"/>
    <mergeCell ref="D29:G29"/>
    <mergeCell ref="I29:J29"/>
    <mergeCell ref="K29:L29"/>
    <mergeCell ref="M29:N29"/>
    <mergeCell ref="O29:P29"/>
    <mergeCell ref="Q29:R29"/>
    <mergeCell ref="S29:T29"/>
    <mergeCell ref="U29:V29"/>
    <mergeCell ref="W29:X29"/>
    <mergeCell ref="M31:N31"/>
    <mergeCell ref="O31:P31"/>
    <mergeCell ref="Q31:R31"/>
    <mergeCell ref="S31:T31"/>
    <mergeCell ref="U31:V31"/>
    <mergeCell ref="W31:X31"/>
    <mergeCell ref="Y29:Z29"/>
    <mergeCell ref="AA29:AB29"/>
    <mergeCell ref="AC29:AD29"/>
    <mergeCell ref="Q33:R33"/>
    <mergeCell ref="S33:T33"/>
    <mergeCell ref="U33:V33"/>
    <mergeCell ref="W33:X33"/>
    <mergeCell ref="Y31:Z31"/>
    <mergeCell ref="AA31:AB31"/>
    <mergeCell ref="AC31:AD31"/>
    <mergeCell ref="AE31:AF31"/>
    <mergeCell ref="D32:G32"/>
    <mergeCell ref="I32:J32"/>
    <mergeCell ref="K32:L32"/>
    <mergeCell ref="M32:N32"/>
    <mergeCell ref="O32:P32"/>
    <mergeCell ref="Q32:R32"/>
    <mergeCell ref="AE32:AF32"/>
    <mergeCell ref="S32:T32"/>
    <mergeCell ref="U32:V32"/>
    <mergeCell ref="W32:X32"/>
    <mergeCell ref="Y32:Z32"/>
    <mergeCell ref="AA32:AB32"/>
    <mergeCell ref="AC32:AD32"/>
    <mergeCell ref="D31:G31"/>
    <mergeCell ref="I31:J31"/>
    <mergeCell ref="K31:L31"/>
    <mergeCell ref="U35:V35"/>
    <mergeCell ref="W35:X35"/>
    <mergeCell ref="Y33:Z33"/>
    <mergeCell ref="AA33:AB33"/>
    <mergeCell ref="AC33:AD33"/>
    <mergeCell ref="AE33:AF33"/>
    <mergeCell ref="D34:G34"/>
    <mergeCell ref="I34:J34"/>
    <mergeCell ref="K34:L34"/>
    <mergeCell ref="M34:N34"/>
    <mergeCell ref="O34:P34"/>
    <mergeCell ref="Q34:R34"/>
    <mergeCell ref="AE34:AF34"/>
    <mergeCell ref="S34:T34"/>
    <mergeCell ref="U34:V34"/>
    <mergeCell ref="W34:X34"/>
    <mergeCell ref="Y34:Z34"/>
    <mergeCell ref="AA34:AB34"/>
    <mergeCell ref="AC34:AD34"/>
    <mergeCell ref="D33:G33"/>
    <mergeCell ref="I33:J33"/>
    <mergeCell ref="K33:L33"/>
    <mergeCell ref="M33:N33"/>
    <mergeCell ref="O33:P33"/>
    <mergeCell ref="Y35:Z35"/>
    <mergeCell ref="AA35:AB35"/>
    <mergeCell ref="AC35:AD35"/>
    <mergeCell ref="AE35:AF35"/>
    <mergeCell ref="B36:G36"/>
    <mergeCell ref="I36:J36"/>
    <mergeCell ref="K36:L36"/>
    <mergeCell ref="M36:N36"/>
    <mergeCell ref="O36:P36"/>
    <mergeCell ref="Q36:R36"/>
    <mergeCell ref="AE36:AF36"/>
    <mergeCell ref="S36:T36"/>
    <mergeCell ref="U36:V36"/>
    <mergeCell ref="W36:X36"/>
    <mergeCell ref="Y36:Z36"/>
    <mergeCell ref="AA36:AB36"/>
    <mergeCell ref="AC36:AD36"/>
    <mergeCell ref="D35:G35"/>
    <mergeCell ref="I35:J35"/>
    <mergeCell ref="K35:L35"/>
    <mergeCell ref="M35:N35"/>
    <mergeCell ref="O35:P35"/>
    <mergeCell ref="Q35:R35"/>
    <mergeCell ref="S35:T35"/>
    <mergeCell ref="W37:X37"/>
    <mergeCell ref="Y37:Z37"/>
    <mergeCell ref="AA37:AB37"/>
    <mergeCell ref="AC37:AD37"/>
    <mergeCell ref="AE37:AF37"/>
    <mergeCell ref="D38:G38"/>
    <mergeCell ref="I38:J38"/>
    <mergeCell ref="K38:L38"/>
    <mergeCell ref="M38:N38"/>
    <mergeCell ref="O38:P38"/>
    <mergeCell ref="AC38:AD38"/>
    <mergeCell ref="AE38:AF38"/>
    <mergeCell ref="Q38:R38"/>
    <mergeCell ref="S38:T38"/>
    <mergeCell ref="U38:V38"/>
    <mergeCell ref="W38:X38"/>
    <mergeCell ref="Y38:Z38"/>
    <mergeCell ref="AA38:AB38"/>
    <mergeCell ref="D37:G37"/>
    <mergeCell ref="I37:J37"/>
    <mergeCell ref="K37:L37"/>
    <mergeCell ref="M37:N37"/>
    <mergeCell ref="O37:P37"/>
    <mergeCell ref="Q37:R37"/>
    <mergeCell ref="W39:X39"/>
    <mergeCell ref="Y39:Z39"/>
    <mergeCell ref="AA39:AB39"/>
    <mergeCell ref="AC39:AD39"/>
    <mergeCell ref="AE39:AF39"/>
    <mergeCell ref="D40:G40"/>
    <mergeCell ref="I40:J40"/>
    <mergeCell ref="K40:L40"/>
    <mergeCell ref="M40:N40"/>
    <mergeCell ref="O40:P40"/>
    <mergeCell ref="AC40:AD40"/>
    <mergeCell ref="AE40:AF40"/>
    <mergeCell ref="D39:G39"/>
    <mergeCell ref="I39:J39"/>
    <mergeCell ref="K39:L39"/>
    <mergeCell ref="M39:N39"/>
    <mergeCell ref="O39:P39"/>
    <mergeCell ref="Q39:R39"/>
    <mergeCell ref="S39:T39"/>
    <mergeCell ref="U39:V39"/>
    <mergeCell ref="Q40:R40"/>
    <mergeCell ref="S40:T40"/>
    <mergeCell ref="U40:V40"/>
    <mergeCell ref="W40:X40"/>
    <mergeCell ref="Y40:Z40"/>
    <mergeCell ref="AA40:AB40"/>
    <mergeCell ref="W41:X41"/>
    <mergeCell ref="Y41:Z41"/>
    <mergeCell ref="AA41:AB41"/>
    <mergeCell ref="Q41:R41"/>
    <mergeCell ref="S41:T41"/>
    <mergeCell ref="Q42:R42"/>
    <mergeCell ref="S42:T42"/>
    <mergeCell ref="U42:V42"/>
    <mergeCell ref="AC41:AD41"/>
    <mergeCell ref="AE41:AF41"/>
    <mergeCell ref="D42:G42"/>
    <mergeCell ref="I42:J42"/>
    <mergeCell ref="K42:L42"/>
    <mergeCell ref="M42:N42"/>
    <mergeCell ref="O42:P42"/>
    <mergeCell ref="AC42:AD42"/>
    <mergeCell ref="AE42:AF42"/>
    <mergeCell ref="W42:X42"/>
    <mergeCell ref="Y42:Z42"/>
    <mergeCell ref="AA42:AB42"/>
    <mergeCell ref="U41:V41"/>
    <mergeCell ref="D41:G41"/>
    <mergeCell ref="I41:J41"/>
    <mergeCell ref="K41:L41"/>
    <mergeCell ref="M41:N41"/>
    <mergeCell ref="O41:P41"/>
    <mergeCell ref="W43:X43"/>
    <mergeCell ref="Y43:Z43"/>
    <mergeCell ref="AA43:AB43"/>
    <mergeCell ref="AC43:AD43"/>
    <mergeCell ref="AE43:AF43"/>
    <mergeCell ref="B44:G44"/>
    <mergeCell ref="I44:J44"/>
    <mergeCell ref="K44:L44"/>
    <mergeCell ref="M44:N44"/>
    <mergeCell ref="O44:P44"/>
    <mergeCell ref="D43:G43"/>
    <mergeCell ref="I43:J43"/>
    <mergeCell ref="K43:L43"/>
    <mergeCell ref="M43:N43"/>
    <mergeCell ref="O43:P43"/>
    <mergeCell ref="Q43:R43"/>
    <mergeCell ref="S43:T43"/>
    <mergeCell ref="U43:V43"/>
    <mergeCell ref="A37:B43"/>
    <mergeCell ref="S37:T37"/>
    <mergeCell ref="U37:V37"/>
    <mergeCell ref="AE45:AF45"/>
    <mergeCell ref="AC44:AD44"/>
    <mergeCell ref="AE44:AF44"/>
    <mergeCell ref="A45:B50"/>
    <mergeCell ref="D45:G45"/>
    <mergeCell ref="I45:J45"/>
    <mergeCell ref="K45:L45"/>
    <mergeCell ref="M45:N45"/>
    <mergeCell ref="O45:P45"/>
    <mergeCell ref="Q45:R45"/>
    <mergeCell ref="S45:T45"/>
    <mergeCell ref="Q44:R44"/>
    <mergeCell ref="S44:T44"/>
    <mergeCell ref="U44:V44"/>
    <mergeCell ref="W44:X44"/>
    <mergeCell ref="Y44:Z44"/>
    <mergeCell ref="AA44:AB44"/>
    <mergeCell ref="AE46:AF46"/>
    <mergeCell ref="E47:G47"/>
    <mergeCell ref="W47:X47"/>
    <mergeCell ref="S46:T46"/>
    <mergeCell ref="U46:V46"/>
    <mergeCell ref="W46:X46"/>
    <mergeCell ref="U45:V45"/>
    <mergeCell ref="W45:X45"/>
    <mergeCell ref="Y45:Z45"/>
    <mergeCell ref="AA45:AB45"/>
    <mergeCell ref="AC45:AD45"/>
    <mergeCell ref="Y46:Z46"/>
    <mergeCell ref="AA46:AB46"/>
    <mergeCell ref="AC46:AD46"/>
    <mergeCell ref="D46:G46"/>
    <mergeCell ref="I46:J46"/>
    <mergeCell ref="K46:L46"/>
    <mergeCell ref="M46:N46"/>
    <mergeCell ref="O46:P46"/>
    <mergeCell ref="Q46:R46"/>
    <mergeCell ref="Y47:Z47"/>
    <mergeCell ref="AA47:AB47"/>
    <mergeCell ref="AC47:AD47"/>
    <mergeCell ref="AE47:AF47"/>
    <mergeCell ref="E48:G48"/>
    <mergeCell ref="I48:J48"/>
    <mergeCell ref="K48:L48"/>
    <mergeCell ref="M48:N48"/>
    <mergeCell ref="O48:P48"/>
    <mergeCell ref="Q48:R48"/>
    <mergeCell ref="AE48:AF48"/>
    <mergeCell ref="S48:T48"/>
    <mergeCell ref="U48:V48"/>
    <mergeCell ref="W48:X48"/>
    <mergeCell ref="Y48:Z48"/>
    <mergeCell ref="AA48:AB48"/>
    <mergeCell ref="AC48:AD48"/>
    <mergeCell ref="I47:J47"/>
    <mergeCell ref="K47:L47"/>
    <mergeCell ref="M47:N47"/>
    <mergeCell ref="O47:P47"/>
    <mergeCell ref="Q47:R47"/>
    <mergeCell ref="S47:T47"/>
    <mergeCell ref="U47:V47"/>
    <mergeCell ref="Y49:Z49"/>
    <mergeCell ref="AA49:AB49"/>
    <mergeCell ref="AC49:AD49"/>
    <mergeCell ref="AE49:AF49"/>
    <mergeCell ref="D50:G50"/>
    <mergeCell ref="I50:J50"/>
    <mergeCell ref="K50:L50"/>
    <mergeCell ref="M50:N50"/>
    <mergeCell ref="O50:P50"/>
    <mergeCell ref="Q50:R50"/>
    <mergeCell ref="E49:G49"/>
    <mergeCell ref="I49:J49"/>
    <mergeCell ref="K49:L49"/>
    <mergeCell ref="M49:N49"/>
    <mergeCell ref="O49:P49"/>
    <mergeCell ref="Q49:R49"/>
    <mergeCell ref="S49:T49"/>
    <mergeCell ref="U49:V49"/>
    <mergeCell ref="W49:X49"/>
    <mergeCell ref="Y51:Z51"/>
    <mergeCell ref="AA51:AB51"/>
    <mergeCell ref="AC51:AD51"/>
    <mergeCell ref="AE51:AF51"/>
    <mergeCell ref="AE50:AF50"/>
    <mergeCell ref="B51:G51"/>
    <mergeCell ref="I51:J51"/>
    <mergeCell ref="K51:L51"/>
    <mergeCell ref="M51:N51"/>
    <mergeCell ref="O51:P51"/>
    <mergeCell ref="Q51:R51"/>
    <mergeCell ref="S51:T51"/>
    <mergeCell ref="U51:V51"/>
    <mergeCell ref="W51:X51"/>
    <mergeCell ref="S50:T50"/>
    <mergeCell ref="U50:V50"/>
    <mergeCell ref="W50:X50"/>
    <mergeCell ref="Y50:Z50"/>
    <mergeCell ref="AA50:AB50"/>
    <mergeCell ref="AC50:AD50"/>
  </mergeCells>
  <phoneticPr fontId="4"/>
  <dataValidations count="2">
    <dataValidation type="list" allowBlank="1" showInputMessage="1" showErrorMessage="1" sqref="AH3:AH4" xr:uid="{460C2C6C-B9CA-4B42-9E67-040D6F3C9BA5}">
      <formula1>$G$63:$G$104</formula1>
    </dataValidation>
    <dataValidation type="list" allowBlank="1" showInputMessage="1" showErrorMessage="1" sqref="AH5" xr:uid="{4A9E8A12-A43B-44B4-B4D6-A5ECE1DF7598}">
      <formula1>$AG$77:$AG$78</formula1>
    </dataValidation>
  </dataValidations>
  <pageMargins left="0.31496062992125984" right="0.31496062992125984" top="0.39370078740157483" bottom="0.19685039370078741" header="0.19685039370078741" footer="0.19685039370078741"/>
  <pageSetup paperSize="9" scale="85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FA3E0D-BED6-40D8-9F5F-5A1425F7B00B}">
  <sheetPr>
    <tabColor rgb="FFCC99FF"/>
  </sheetPr>
  <dimension ref="B1:AD42"/>
  <sheetViews>
    <sheetView showGridLines="0" zoomScale="85" zoomScaleNormal="85" workbookViewId="0">
      <selection activeCell="C23" sqref="C23"/>
    </sheetView>
  </sheetViews>
  <sheetFormatPr defaultColWidth="9" defaultRowHeight="13.5"/>
  <cols>
    <col min="1" max="1" width="2.625" style="57" customWidth="1"/>
    <col min="2" max="2" width="4.875" style="57" customWidth="1"/>
    <col min="3" max="3" width="13.125" style="57" customWidth="1"/>
    <col min="4" max="30" width="9.625" style="57" customWidth="1"/>
    <col min="31" max="16384" width="9" style="57"/>
  </cols>
  <sheetData>
    <row r="1" spans="2:30" ht="17.25">
      <c r="B1" s="142" t="s">
        <v>194</v>
      </c>
    </row>
    <row r="4" spans="2:30">
      <c r="B4" s="143"/>
      <c r="D4" s="133" t="str">
        <f>IF('資金繰表②(算式あり)'!O7="","",'資金繰表②(算式あり)'!O7)</f>
        <v/>
      </c>
      <c r="E4" s="57" t="s">
        <v>3</v>
      </c>
      <c r="G4" s="144" t="str">
        <f>IF(D4="","",IF(D4&lt;12,D4+1,1))</f>
        <v/>
      </c>
      <c r="H4" s="143" t="s">
        <v>3</v>
      </c>
      <c r="I4" s="143"/>
      <c r="J4" s="144" t="str">
        <f>IF(G4="","",IF(G4&lt;12,G4+1,1))</f>
        <v/>
      </c>
      <c r="K4" s="143" t="s">
        <v>3</v>
      </c>
      <c r="L4" s="143"/>
      <c r="M4" s="144" t="str">
        <f>IF(J4="","",IF(J4&lt;12,J4+1,1))</f>
        <v/>
      </c>
      <c r="N4" s="143" t="s">
        <v>3</v>
      </c>
      <c r="O4" s="143"/>
      <c r="P4" s="144" t="str">
        <f>IF(M4="","",IF(M4&lt;12,M4+1,1))</f>
        <v/>
      </c>
      <c r="Q4" s="143" t="s">
        <v>3</v>
      </c>
      <c r="R4" s="143"/>
      <c r="S4" s="144" t="str">
        <f>IF(P4="","",IF(P4&lt;12,P4+1,1))</f>
        <v/>
      </c>
      <c r="T4" s="143" t="s">
        <v>3</v>
      </c>
      <c r="U4" s="143"/>
      <c r="V4" s="144" t="str">
        <f>IF(S4="","",IF(S4&lt;12,S4+1,1))</f>
        <v/>
      </c>
      <c r="W4" s="143" t="s">
        <v>3</v>
      </c>
      <c r="X4" s="143"/>
      <c r="Y4" s="144" t="str">
        <f>IF(V4="","",IF(V4&lt;12,V4+1,1))</f>
        <v/>
      </c>
      <c r="Z4" s="143" t="s">
        <v>3</v>
      </c>
      <c r="AA4" s="143"/>
      <c r="AB4" s="144" t="str">
        <f>IF(Y4="","",IF(Y4&lt;12,Y4+1,1))</f>
        <v/>
      </c>
      <c r="AC4" s="143" t="s">
        <v>3</v>
      </c>
    </row>
    <row r="5" spans="2:30" ht="14.25" thickBot="1"/>
    <row r="6" spans="2:30">
      <c r="D6" s="145" t="s">
        <v>195</v>
      </c>
      <c r="E6" s="146" t="s">
        <v>196</v>
      </c>
      <c r="F6" s="147" t="s">
        <v>197</v>
      </c>
      <c r="G6" s="145" t="s">
        <v>195</v>
      </c>
      <c r="H6" s="146" t="s">
        <v>196</v>
      </c>
      <c r="I6" s="147" t="s">
        <v>197</v>
      </c>
      <c r="J6" s="145" t="s">
        <v>195</v>
      </c>
      <c r="K6" s="146" t="s">
        <v>196</v>
      </c>
      <c r="L6" s="147" t="s">
        <v>197</v>
      </c>
      <c r="M6" s="145" t="s">
        <v>195</v>
      </c>
      <c r="N6" s="146" t="s">
        <v>196</v>
      </c>
      <c r="O6" s="147" t="s">
        <v>197</v>
      </c>
      <c r="P6" s="145" t="s">
        <v>195</v>
      </c>
      <c r="Q6" s="146" t="s">
        <v>196</v>
      </c>
      <c r="R6" s="147" t="s">
        <v>197</v>
      </c>
      <c r="S6" s="145" t="s">
        <v>195</v>
      </c>
      <c r="T6" s="146" t="s">
        <v>196</v>
      </c>
      <c r="U6" s="147" t="s">
        <v>197</v>
      </c>
      <c r="V6" s="145" t="s">
        <v>195</v>
      </c>
      <c r="W6" s="146" t="s">
        <v>196</v>
      </c>
      <c r="X6" s="147" t="s">
        <v>197</v>
      </c>
      <c r="Y6" s="145" t="s">
        <v>195</v>
      </c>
      <c r="Z6" s="146" t="s">
        <v>196</v>
      </c>
      <c r="AA6" s="147" t="s">
        <v>197</v>
      </c>
      <c r="AB6" s="145" t="s">
        <v>195</v>
      </c>
      <c r="AC6" s="146" t="s">
        <v>196</v>
      </c>
      <c r="AD6" s="147" t="s">
        <v>197</v>
      </c>
    </row>
    <row r="7" spans="2:30">
      <c r="D7" s="148"/>
      <c r="E7" s="149"/>
      <c r="F7" s="150"/>
      <c r="G7" s="148"/>
      <c r="H7" s="149"/>
      <c r="I7" s="150"/>
      <c r="J7" s="148"/>
      <c r="K7" s="149"/>
      <c r="L7" s="150"/>
      <c r="M7" s="148"/>
      <c r="N7" s="149"/>
      <c r="O7" s="150"/>
      <c r="P7" s="148"/>
      <c r="Q7" s="151"/>
      <c r="R7" s="152"/>
      <c r="S7" s="148"/>
      <c r="T7" s="149"/>
      <c r="U7" s="150"/>
      <c r="V7" s="148"/>
      <c r="W7" s="149"/>
      <c r="X7" s="150"/>
      <c r="Y7" s="148"/>
      <c r="Z7" s="149"/>
      <c r="AA7" s="150"/>
      <c r="AB7" s="148"/>
      <c r="AC7" s="149"/>
      <c r="AD7" s="150"/>
    </row>
    <row r="8" spans="2:30">
      <c r="D8" s="148"/>
      <c r="E8" s="149"/>
      <c r="F8" s="150"/>
      <c r="G8" s="148"/>
      <c r="H8" s="149"/>
      <c r="I8" s="150"/>
      <c r="J8" s="148"/>
      <c r="K8" s="149"/>
      <c r="L8" s="150"/>
      <c r="M8" s="148"/>
      <c r="N8" s="149"/>
      <c r="O8" s="150"/>
      <c r="P8" s="148"/>
      <c r="Q8" s="151"/>
      <c r="R8" s="152"/>
      <c r="S8" s="148"/>
      <c r="T8" s="149"/>
      <c r="U8" s="150"/>
      <c r="V8" s="148"/>
      <c r="W8" s="149"/>
      <c r="X8" s="150"/>
      <c r="Y8" s="148"/>
      <c r="Z8" s="149"/>
      <c r="AA8" s="150"/>
      <c r="AB8" s="148"/>
      <c r="AC8" s="149"/>
      <c r="AD8" s="150"/>
    </row>
    <row r="9" spans="2:30">
      <c r="D9" s="148"/>
      <c r="E9" s="149"/>
      <c r="F9" s="150"/>
      <c r="G9" s="148"/>
      <c r="H9" s="149"/>
      <c r="I9" s="150"/>
      <c r="J9" s="148"/>
      <c r="K9" s="149"/>
      <c r="L9" s="150"/>
      <c r="M9" s="148"/>
      <c r="N9" s="149"/>
      <c r="O9" s="150"/>
      <c r="P9" s="148"/>
      <c r="Q9" s="151"/>
      <c r="R9" s="152"/>
      <c r="S9" s="148"/>
      <c r="T9" s="149"/>
      <c r="U9" s="150"/>
      <c r="V9" s="148"/>
      <c r="W9" s="149"/>
      <c r="X9" s="150"/>
      <c r="Y9" s="148"/>
      <c r="Z9" s="149"/>
      <c r="AA9" s="150"/>
      <c r="AB9" s="148"/>
      <c r="AC9" s="149"/>
      <c r="AD9" s="150"/>
    </row>
    <row r="10" spans="2:30">
      <c r="D10" s="148"/>
      <c r="E10" s="149"/>
      <c r="F10" s="150"/>
      <c r="G10" s="148"/>
      <c r="H10" s="149"/>
      <c r="I10" s="150"/>
      <c r="J10" s="148"/>
      <c r="K10" s="149"/>
      <c r="L10" s="150"/>
      <c r="M10" s="148"/>
      <c r="N10" s="149"/>
      <c r="O10" s="150"/>
      <c r="P10" s="148"/>
      <c r="Q10" s="151"/>
      <c r="R10" s="152"/>
      <c r="S10" s="148"/>
      <c r="T10" s="149"/>
      <c r="U10" s="150"/>
      <c r="V10" s="148"/>
      <c r="W10" s="149"/>
      <c r="X10" s="150"/>
      <c r="Y10" s="148"/>
      <c r="Z10" s="149"/>
      <c r="AA10" s="150"/>
      <c r="AB10" s="148"/>
      <c r="AC10" s="149"/>
      <c r="AD10" s="150"/>
    </row>
    <row r="11" spans="2:30">
      <c r="D11" s="148"/>
      <c r="E11" s="149"/>
      <c r="F11" s="150"/>
      <c r="G11" s="148"/>
      <c r="H11" s="149"/>
      <c r="I11" s="150"/>
      <c r="J11" s="148"/>
      <c r="K11" s="149"/>
      <c r="L11" s="150"/>
      <c r="M11" s="148"/>
      <c r="N11" s="149"/>
      <c r="O11" s="150"/>
      <c r="P11" s="148"/>
      <c r="Q11" s="151"/>
      <c r="R11" s="152"/>
      <c r="S11" s="148"/>
      <c r="T11" s="149"/>
      <c r="U11" s="150"/>
      <c r="V11" s="148"/>
      <c r="W11" s="149"/>
      <c r="X11" s="150"/>
      <c r="Y11" s="148"/>
      <c r="Z11" s="149"/>
      <c r="AA11" s="150"/>
      <c r="AB11" s="148"/>
      <c r="AC11" s="149"/>
      <c r="AD11" s="150"/>
    </row>
    <row r="12" spans="2:30">
      <c r="D12" s="148"/>
      <c r="E12" s="149"/>
      <c r="F12" s="150"/>
      <c r="G12" s="148"/>
      <c r="H12" s="149"/>
      <c r="I12" s="150"/>
      <c r="J12" s="148"/>
      <c r="K12" s="149"/>
      <c r="L12" s="150"/>
      <c r="M12" s="148"/>
      <c r="N12" s="149"/>
      <c r="O12" s="150"/>
      <c r="P12" s="148"/>
      <c r="Q12" s="151"/>
      <c r="R12" s="152"/>
      <c r="S12" s="148"/>
      <c r="T12" s="149"/>
      <c r="U12" s="150"/>
      <c r="V12" s="148"/>
      <c r="W12" s="149"/>
      <c r="X12" s="150"/>
      <c r="Y12" s="148"/>
      <c r="Z12" s="149"/>
      <c r="AA12" s="150"/>
      <c r="AB12" s="148"/>
      <c r="AC12" s="149"/>
      <c r="AD12" s="150"/>
    </row>
    <row r="13" spans="2:30">
      <c r="D13" s="148"/>
      <c r="E13" s="149"/>
      <c r="F13" s="150"/>
      <c r="G13" s="148"/>
      <c r="H13" s="149"/>
      <c r="I13" s="150"/>
      <c r="J13" s="148"/>
      <c r="K13" s="149"/>
      <c r="L13" s="150"/>
      <c r="M13" s="148"/>
      <c r="N13" s="149"/>
      <c r="O13" s="150"/>
      <c r="P13" s="148"/>
      <c r="Q13" s="151"/>
      <c r="R13" s="152"/>
      <c r="S13" s="148"/>
      <c r="T13" s="149"/>
      <c r="U13" s="150"/>
      <c r="V13" s="148"/>
      <c r="W13" s="149"/>
      <c r="X13" s="150"/>
      <c r="Y13" s="148"/>
      <c r="Z13" s="149"/>
      <c r="AA13" s="150"/>
      <c r="AB13" s="148"/>
      <c r="AC13" s="149"/>
      <c r="AD13" s="150"/>
    </row>
    <row r="14" spans="2:30">
      <c r="D14" s="148"/>
      <c r="E14" s="149"/>
      <c r="F14" s="150"/>
      <c r="G14" s="148"/>
      <c r="H14" s="149"/>
      <c r="I14" s="150"/>
      <c r="J14" s="148"/>
      <c r="K14" s="149"/>
      <c r="L14" s="150"/>
      <c r="M14" s="148"/>
      <c r="N14" s="149"/>
      <c r="O14" s="150"/>
      <c r="P14" s="148"/>
      <c r="Q14" s="151"/>
      <c r="R14" s="152"/>
      <c r="S14" s="148"/>
      <c r="T14" s="149"/>
      <c r="U14" s="150"/>
      <c r="V14" s="148"/>
      <c r="W14" s="149"/>
      <c r="X14" s="150"/>
      <c r="Y14" s="148"/>
      <c r="Z14" s="149"/>
      <c r="AA14" s="150"/>
      <c r="AB14" s="148"/>
      <c r="AC14" s="149"/>
      <c r="AD14" s="150"/>
    </row>
    <row r="15" spans="2:30">
      <c r="D15" s="148"/>
      <c r="E15" s="149"/>
      <c r="F15" s="150"/>
      <c r="G15" s="148"/>
      <c r="H15" s="149"/>
      <c r="I15" s="150"/>
      <c r="J15" s="148"/>
      <c r="K15" s="149"/>
      <c r="L15" s="150"/>
      <c r="M15" s="148"/>
      <c r="N15" s="149"/>
      <c r="O15" s="150"/>
      <c r="P15" s="148"/>
      <c r="Q15" s="151"/>
      <c r="R15" s="152"/>
      <c r="S15" s="148"/>
      <c r="T15" s="149"/>
      <c r="U15" s="150"/>
      <c r="V15" s="148"/>
      <c r="W15" s="149"/>
      <c r="X15" s="150"/>
      <c r="Y15" s="148"/>
      <c r="Z15" s="149"/>
      <c r="AA15" s="150"/>
      <c r="AB15" s="148"/>
      <c r="AC15" s="149"/>
      <c r="AD15" s="150"/>
    </row>
    <row r="16" spans="2:30">
      <c r="D16" s="148"/>
      <c r="E16" s="149"/>
      <c r="F16" s="150"/>
      <c r="G16" s="148"/>
      <c r="H16" s="149"/>
      <c r="I16" s="150"/>
      <c r="J16" s="148"/>
      <c r="K16" s="149"/>
      <c r="L16" s="150"/>
      <c r="M16" s="148"/>
      <c r="N16" s="149"/>
      <c r="O16" s="150"/>
      <c r="P16" s="148"/>
      <c r="Q16" s="151"/>
      <c r="R16" s="152"/>
      <c r="S16" s="148"/>
      <c r="T16" s="149"/>
      <c r="U16" s="150"/>
      <c r="V16" s="148"/>
      <c r="W16" s="149"/>
      <c r="X16" s="150"/>
      <c r="Y16" s="148"/>
      <c r="Z16" s="149"/>
      <c r="AA16" s="150"/>
      <c r="AB16" s="148"/>
      <c r="AC16" s="149"/>
      <c r="AD16" s="150"/>
    </row>
    <row r="17" spans="4:30">
      <c r="D17" s="148"/>
      <c r="E17" s="149"/>
      <c r="F17" s="150"/>
      <c r="G17" s="148"/>
      <c r="H17" s="149"/>
      <c r="I17" s="150"/>
      <c r="J17" s="148"/>
      <c r="K17" s="149"/>
      <c r="L17" s="150"/>
      <c r="M17" s="148"/>
      <c r="N17" s="149"/>
      <c r="O17" s="150"/>
      <c r="P17" s="148"/>
      <c r="Q17" s="151"/>
      <c r="R17" s="152"/>
      <c r="S17" s="148"/>
      <c r="T17" s="149"/>
      <c r="U17" s="150"/>
      <c r="V17" s="148"/>
      <c r="W17" s="149"/>
      <c r="X17" s="150"/>
      <c r="Y17" s="148"/>
      <c r="Z17" s="149"/>
      <c r="AA17" s="150"/>
      <c r="AB17" s="148"/>
      <c r="AC17" s="149"/>
      <c r="AD17" s="150"/>
    </row>
    <row r="18" spans="4:30">
      <c r="D18" s="148"/>
      <c r="E18" s="149"/>
      <c r="F18" s="150"/>
      <c r="G18" s="148"/>
      <c r="H18" s="149"/>
      <c r="I18" s="150"/>
      <c r="J18" s="148"/>
      <c r="K18" s="149"/>
      <c r="L18" s="150"/>
      <c r="M18" s="148"/>
      <c r="N18" s="149"/>
      <c r="O18" s="150"/>
      <c r="P18" s="148"/>
      <c r="Q18" s="151"/>
      <c r="R18" s="152"/>
      <c r="S18" s="148"/>
      <c r="T18" s="149"/>
      <c r="U18" s="150"/>
      <c r="V18" s="148"/>
      <c r="W18" s="149"/>
      <c r="X18" s="150"/>
      <c r="Y18" s="148"/>
      <c r="Z18" s="149"/>
      <c r="AA18" s="150"/>
      <c r="AB18" s="148"/>
      <c r="AC18" s="149"/>
      <c r="AD18" s="150"/>
    </row>
    <row r="19" spans="4:30">
      <c r="D19" s="148"/>
      <c r="E19" s="149"/>
      <c r="F19" s="150"/>
      <c r="G19" s="148"/>
      <c r="H19" s="149"/>
      <c r="I19" s="150"/>
      <c r="J19" s="148"/>
      <c r="K19" s="149"/>
      <c r="L19" s="150"/>
      <c r="M19" s="148"/>
      <c r="N19" s="149"/>
      <c r="O19" s="150"/>
      <c r="P19" s="148"/>
      <c r="Q19" s="151"/>
      <c r="R19" s="152"/>
      <c r="S19" s="148"/>
      <c r="T19" s="149"/>
      <c r="U19" s="150"/>
      <c r="V19" s="148"/>
      <c r="W19" s="149"/>
      <c r="X19" s="150"/>
      <c r="Y19" s="148"/>
      <c r="Z19" s="149"/>
      <c r="AA19" s="150"/>
      <c r="AB19" s="148"/>
      <c r="AC19" s="149"/>
      <c r="AD19" s="150"/>
    </row>
    <row r="20" spans="4:30">
      <c r="D20" s="148"/>
      <c r="E20" s="149"/>
      <c r="F20" s="150"/>
      <c r="G20" s="148"/>
      <c r="H20" s="149"/>
      <c r="I20" s="150"/>
      <c r="J20" s="148"/>
      <c r="K20" s="149"/>
      <c r="L20" s="150"/>
      <c r="M20" s="148"/>
      <c r="N20" s="149"/>
      <c r="O20" s="150"/>
      <c r="P20" s="148"/>
      <c r="Q20" s="151"/>
      <c r="R20" s="152"/>
      <c r="S20" s="148"/>
      <c r="T20" s="149"/>
      <c r="U20" s="150"/>
      <c r="V20" s="148"/>
      <c r="W20" s="149"/>
      <c r="X20" s="150"/>
      <c r="Y20" s="148"/>
      <c r="Z20" s="149"/>
      <c r="AA20" s="150"/>
      <c r="AB20" s="148"/>
      <c r="AC20" s="149"/>
      <c r="AD20" s="150"/>
    </row>
    <row r="21" spans="4:30">
      <c r="D21" s="148"/>
      <c r="E21" s="149"/>
      <c r="F21" s="150"/>
      <c r="G21" s="148"/>
      <c r="H21" s="149"/>
      <c r="I21" s="150"/>
      <c r="J21" s="148"/>
      <c r="K21" s="149"/>
      <c r="L21" s="150"/>
      <c r="M21" s="148"/>
      <c r="N21" s="149"/>
      <c r="O21" s="150"/>
      <c r="P21" s="148"/>
      <c r="Q21" s="151"/>
      <c r="R21" s="152"/>
      <c r="S21" s="148"/>
      <c r="T21" s="149"/>
      <c r="U21" s="150"/>
      <c r="V21" s="148"/>
      <c r="W21" s="149"/>
      <c r="X21" s="150"/>
      <c r="Y21" s="148"/>
      <c r="Z21" s="149"/>
      <c r="AA21" s="150"/>
      <c r="AB21" s="148"/>
      <c r="AC21" s="149"/>
      <c r="AD21" s="150"/>
    </row>
    <row r="22" spans="4:30">
      <c r="D22" s="148"/>
      <c r="E22" s="149"/>
      <c r="F22" s="150"/>
      <c r="G22" s="148"/>
      <c r="H22" s="149"/>
      <c r="I22" s="150"/>
      <c r="J22" s="148"/>
      <c r="K22" s="149"/>
      <c r="L22" s="150"/>
      <c r="M22" s="148"/>
      <c r="N22" s="149"/>
      <c r="O22" s="150"/>
      <c r="P22" s="148"/>
      <c r="Q22" s="151"/>
      <c r="R22" s="152"/>
      <c r="S22" s="148"/>
      <c r="T22" s="149"/>
      <c r="U22" s="150"/>
      <c r="V22" s="148"/>
      <c r="W22" s="149"/>
      <c r="X22" s="150"/>
      <c r="Y22" s="148"/>
      <c r="Z22" s="149"/>
      <c r="AA22" s="150"/>
      <c r="AB22" s="148"/>
      <c r="AC22" s="149"/>
      <c r="AD22" s="150"/>
    </row>
    <row r="23" spans="4:30">
      <c r="D23" s="148"/>
      <c r="E23" s="149"/>
      <c r="F23" s="150"/>
      <c r="G23" s="148"/>
      <c r="H23" s="149"/>
      <c r="I23" s="150"/>
      <c r="J23" s="148"/>
      <c r="K23" s="149"/>
      <c r="L23" s="150"/>
      <c r="M23" s="148"/>
      <c r="N23" s="149"/>
      <c r="O23" s="150"/>
      <c r="P23" s="148"/>
      <c r="Q23" s="151"/>
      <c r="R23" s="152"/>
      <c r="S23" s="148"/>
      <c r="T23" s="149"/>
      <c r="U23" s="150"/>
      <c r="V23" s="148"/>
      <c r="W23" s="149"/>
      <c r="X23" s="150"/>
      <c r="Y23" s="148"/>
      <c r="Z23" s="149"/>
      <c r="AA23" s="150"/>
      <c r="AB23" s="148"/>
      <c r="AC23" s="149"/>
      <c r="AD23" s="150"/>
    </row>
    <row r="24" spans="4:30">
      <c r="D24" s="148"/>
      <c r="E24" s="149"/>
      <c r="F24" s="150"/>
      <c r="G24" s="148"/>
      <c r="H24" s="149"/>
      <c r="I24" s="150"/>
      <c r="J24" s="148"/>
      <c r="K24" s="149"/>
      <c r="L24" s="150"/>
      <c r="M24" s="148"/>
      <c r="N24" s="149"/>
      <c r="O24" s="150"/>
      <c r="P24" s="148"/>
      <c r="Q24" s="151"/>
      <c r="R24" s="152"/>
      <c r="S24" s="148"/>
      <c r="T24" s="149"/>
      <c r="U24" s="150"/>
      <c r="V24" s="148"/>
      <c r="W24" s="149"/>
      <c r="X24" s="150"/>
      <c r="Y24" s="148"/>
      <c r="Z24" s="149"/>
      <c r="AA24" s="150"/>
      <c r="AB24" s="148"/>
      <c r="AC24" s="149"/>
      <c r="AD24" s="150"/>
    </row>
    <row r="25" spans="4:30">
      <c r="D25" s="148"/>
      <c r="E25" s="149"/>
      <c r="F25" s="150"/>
      <c r="G25" s="148"/>
      <c r="H25" s="149"/>
      <c r="I25" s="150"/>
      <c r="J25" s="148"/>
      <c r="K25" s="149"/>
      <c r="L25" s="150"/>
      <c r="M25" s="148"/>
      <c r="N25" s="149"/>
      <c r="O25" s="150"/>
      <c r="P25" s="148"/>
      <c r="Q25" s="151"/>
      <c r="R25" s="152"/>
      <c r="S25" s="148"/>
      <c r="T25" s="149"/>
      <c r="U25" s="150"/>
      <c r="V25" s="148"/>
      <c r="W25" s="149"/>
      <c r="X25" s="150"/>
      <c r="Y25" s="148"/>
      <c r="Z25" s="149"/>
      <c r="AA25" s="150"/>
      <c r="AB25" s="148"/>
      <c r="AC25" s="149"/>
      <c r="AD25" s="150"/>
    </row>
    <row r="26" spans="4:30">
      <c r="D26" s="148"/>
      <c r="E26" s="149"/>
      <c r="F26" s="150"/>
      <c r="G26" s="148"/>
      <c r="H26" s="149"/>
      <c r="I26" s="150"/>
      <c r="J26" s="148"/>
      <c r="K26" s="149"/>
      <c r="L26" s="150"/>
      <c r="M26" s="148"/>
      <c r="N26" s="149"/>
      <c r="O26" s="150"/>
      <c r="P26" s="148"/>
      <c r="Q26" s="151"/>
      <c r="R26" s="152"/>
      <c r="S26" s="148"/>
      <c r="T26" s="149"/>
      <c r="U26" s="150"/>
      <c r="V26" s="148"/>
      <c r="W26" s="149"/>
      <c r="X26" s="150"/>
      <c r="Y26" s="148"/>
      <c r="Z26" s="149"/>
      <c r="AA26" s="150"/>
      <c r="AB26" s="148"/>
      <c r="AC26" s="149"/>
      <c r="AD26" s="150"/>
    </row>
    <row r="27" spans="4:30">
      <c r="D27" s="148"/>
      <c r="E27" s="149"/>
      <c r="F27" s="150"/>
      <c r="G27" s="148"/>
      <c r="H27" s="149"/>
      <c r="I27" s="150"/>
      <c r="J27" s="148"/>
      <c r="K27" s="149"/>
      <c r="L27" s="150"/>
      <c r="M27" s="148"/>
      <c r="N27" s="149"/>
      <c r="O27" s="150"/>
      <c r="P27" s="148"/>
      <c r="Q27" s="151"/>
      <c r="R27" s="152"/>
      <c r="S27" s="148"/>
      <c r="T27" s="149"/>
      <c r="U27" s="150"/>
      <c r="V27" s="148"/>
      <c r="W27" s="149"/>
      <c r="X27" s="150"/>
      <c r="Y27" s="148"/>
      <c r="Z27" s="149"/>
      <c r="AA27" s="150"/>
      <c r="AB27" s="148"/>
      <c r="AC27" s="149"/>
      <c r="AD27" s="150"/>
    </row>
    <row r="28" spans="4:30">
      <c r="D28" s="148"/>
      <c r="E28" s="149"/>
      <c r="F28" s="150"/>
      <c r="G28" s="148"/>
      <c r="H28" s="149"/>
      <c r="I28" s="150"/>
      <c r="J28" s="148"/>
      <c r="K28" s="149"/>
      <c r="L28" s="150"/>
      <c r="M28" s="148"/>
      <c r="N28" s="149"/>
      <c r="O28" s="150"/>
      <c r="P28" s="148"/>
      <c r="Q28" s="151"/>
      <c r="R28" s="152"/>
      <c r="S28" s="148"/>
      <c r="T28" s="149"/>
      <c r="U28" s="150"/>
      <c r="V28" s="148"/>
      <c r="W28" s="149"/>
      <c r="X28" s="150"/>
      <c r="Y28" s="148"/>
      <c r="Z28" s="149"/>
      <c r="AA28" s="150"/>
      <c r="AB28" s="148"/>
      <c r="AC28" s="149"/>
      <c r="AD28" s="150"/>
    </row>
    <row r="29" spans="4:30">
      <c r="D29" s="148"/>
      <c r="E29" s="149"/>
      <c r="F29" s="150"/>
      <c r="G29" s="148"/>
      <c r="H29" s="149"/>
      <c r="I29" s="150"/>
      <c r="J29" s="148"/>
      <c r="K29" s="149"/>
      <c r="L29" s="150"/>
      <c r="M29" s="148"/>
      <c r="N29" s="149"/>
      <c r="O29" s="150"/>
      <c r="P29" s="148"/>
      <c r="Q29" s="151"/>
      <c r="R29" s="152"/>
      <c r="S29" s="148"/>
      <c r="T29" s="149"/>
      <c r="U29" s="150"/>
      <c r="V29" s="148"/>
      <c r="W29" s="149"/>
      <c r="X29" s="150"/>
      <c r="Y29" s="148"/>
      <c r="Z29" s="149"/>
      <c r="AA29" s="150"/>
      <c r="AB29" s="148"/>
      <c r="AC29" s="149"/>
      <c r="AD29" s="150"/>
    </row>
    <row r="30" spans="4:30">
      <c r="D30" s="148"/>
      <c r="E30" s="149"/>
      <c r="F30" s="150"/>
      <c r="G30" s="148"/>
      <c r="H30" s="149"/>
      <c r="I30" s="150"/>
      <c r="J30" s="148"/>
      <c r="K30" s="149"/>
      <c r="L30" s="150"/>
      <c r="M30" s="148"/>
      <c r="N30" s="149"/>
      <c r="O30" s="150"/>
      <c r="P30" s="148"/>
      <c r="Q30" s="151"/>
      <c r="R30" s="152"/>
      <c r="S30" s="148"/>
      <c r="T30" s="149"/>
      <c r="U30" s="150"/>
      <c r="V30" s="148"/>
      <c r="W30" s="149"/>
      <c r="X30" s="150"/>
      <c r="Y30" s="148"/>
      <c r="Z30" s="149"/>
      <c r="AA30" s="150"/>
      <c r="AB30" s="148"/>
      <c r="AC30" s="149"/>
      <c r="AD30" s="150"/>
    </row>
    <row r="31" spans="4:30">
      <c r="D31" s="148"/>
      <c r="E31" s="149"/>
      <c r="F31" s="150"/>
      <c r="G31" s="148"/>
      <c r="H31" s="149"/>
      <c r="I31" s="150"/>
      <c r="J31" s="148"/>
      <c r="K31" s="149"/>
      <c r="L31" s="150"/>
      <c r="M31" s="148"/>
      <c r="N31" s="149"/>
      <c r="O31" s="150"/>
      <c r="P31" s="148"/>
      <c r="Q31" s="151"/>
      <c r="R31" s="152"/>
      <c r="S31" s="148"/>
      <c r="T31" s="149"/>
      <c r="U31" s="150"/>
      <c r="V31" s="148"/>
      <c r="W31" s="149"/>
      <c r="X31" s="150"/>
      <c r="Y31" s="148"/>
      <c r="Z31" s="149"/>
      <c r="AA31" s="150"/>
      <c r="AB31" s="148"/>
      <c r="AC31" s="149"/>
      <c r="AD31" s="150"/>
    </row>
    <row r="32" spans="4:30" ht="14.25" thickBot="1">
      <c r="D32" s="153"/>
      <c r="E32" s="154"/>
      <c r="F32" s="155"/>
      <c r="G32" s="153"/>
      <c r="H32" s="154"/>
      <c r="I32" s="155"/>
      <c r="J32" s="153"/>
      <c r="K32" s="154"/>
      <c r="L32" s="155"/>
      <c r="M32" s="153"/>
      <c r="N32" s="154"/>
      <c r="O32" s="155"/>
      <c r="P32" s="153"/>
      <c r="Q32" s="156"/>
      <c r="R32" s="157"/>
      <c r="S32" s="153"/>
      <c r="T32" s="154"/>
      <c r="U32" s="155"/>
      <c r="V32" s="153"/>
      <c r="W32" s="154"/>
      <c r="X32" s="155"/>
      <c r="Y32" s="153"/>
      <c r="Z32" s="154"/>
      <c r="AA32" s="155"/>
      <c r="AB32" s="153"/>
      <c r="AC32" s="154"/>
      <c r="AD32" s="155"/>
    </row>
    <row r="34" spans="2:30" ht="14.25" thickBot="1"/>
    <row r="35" spans="2:30">
      <c r="B35" s="158"/>
      <c r="C35" s="159" t="s">
        <v>198</v>
      </c>
      <c r="D35" s="145" t="s">
        <v>199</v>
      </c>
      <c r="E35" s="146" t="s">
        <v>200</v>
      </c>
      <c r="F35" s="147" t="s">
        <v>201</v>
      </c>
      <c r="G35" s="145" t="s">
        <v>199</v>
      </c>
      <c r="H35" s="146" t="s">
        <v>200</v>
      </c>
      <c r="I35" s="147" t="s">
        <v>201</v>
      </c>
      <c r="J35" s="145" t="s">
        <v>199</v>
      </c>
      <c r="K35" s="146" t="s">
        <v>200</v>
      </c>
      <c r="L35" s="147" t="s">
        <v>201</v>
      </c>
      <c r="M35" s="145" t="s">
        <v>199</v>
      </c>
      <c r="N35" s="146" t="s">
        <v>200</v>
      </c>
      <c r="O35" s="147" t="s">
        <v>201</v>
      </c>
      <c r="P35" s="145" t="s">
        <v>199</v>
      </c>
      <c r="Q35" s="146" t="s">
        <v>200</v>
      </c>
      <c r="R35" s="147" t="s">
        <v>201</v>
      </c>
      <c r="S35" s="145" t="s">
        <v>199</v>
      </c>
      <c r="T35" s="146" t="s">
        <v>200</v>
      </c>
      <c r="U35" s="147" t="s">
        <v>201</v>
      </c>
      <c r="V35" s="145" t="s">
        <v>199</v>
      </c>
      <c r="W35" s="146" t="s">
        <v>200</v>
      </c>
      <c r="X35" s="147" t="s">
        <v>201</v>
      </c>
      <c r="Y35" s="145" t="s">
        <v>199</v>
      </c>
      <c r="Z35" s="146" t="s">
        <v>200</v>
      </c>
      <c r="AA35" s="147" t="s">
        <v>201</v>
      </c>
      <c r="AB35" s="145" t="s">
        <v>199</v>
      </c>
      <c r="AC35" s="146" t="s">
        <v>200</v>
      </c>
      <c r="AD35" s="147" t="s">
        <v>201</v>
      </c>
    </row>
    <row r="36" spans="2:30">
      <c r="B36" s="160" t="s">
        <v>202</v>
      </c>
      <c r="C36" s="161" t="s">
        <v>203</v>
      </c>
      <c r="D36" s="162"/>
      <c r="E36" s="163"/>
      <c r="F36" s="164">
        <f>SUM(D36:E36)</f>
        <v>0</v>
      </c>
      <c r="G36" s="162"/>
      <c r="H36" s="163"/>
      <c r="I36" s="164">
        <f>SUM(G36:H36)</f>
        <v>0</v>
      </c>
      <c r="J36" s="162"/>
      <c r="K36" s="163"/>
      <c r="L36" s="164">
        <f>SUM(J36:K36)</f>
        <v>0</v>
      </c>
      <c r="M36" s="162"/>
      <c r="N36" s="163"/>
      <c r="O36" s="164">
        <f>SUM(M36:N36)</f>
        <v>0</v>
      </c>
      <c r="P36" s="162"/>
      <c r="Q36" s="163"/>
      <c r="R36" s="164">
        <f>SUM(P36:Q36)</f>
        <v>0</v>
      </c>
      <c r="S36" s="162"/>
      <c r="T36" s="163"/>
      <c r="U36" s="164">
        <f>SUM(S36:T36)</f>
        <v>0</v>
      </c>
      <c r="V36" s="162"/>
      <c r="W36" s="163"/>
      <c r="X36" s="164">
        <f>SUM(V36:W36)</f>
        <v>0</v>
      </c>
      <c r="Y36" s="162"/>
      <c r="Z36" s="163"/>
      <c r="AA36" s="164">
        <f>SUM(Y36:Z36)</f>
        <v>0</v>
      </c>
      <c r="AB36" s="162"/>
      <c r="AC36" s="163"/>
      <c r="AD36" s="164">
        <f>SUM(AB36:AC36)</f>
        <v>0</v>
      </c>
    </row>
    <row r="37" spans="2:30">
      <c r="B37" s="160" t="s">
        <v>204</v>
      </c>
      <c r="C37" s="165"/>
      <c r="D37" s="162"/>
      <c r="E37" s="163"/>
      <c r="F37" s="164">
        <f t="shared" ref="F37:F41" si="0">SUM(D37:E37)</f>
        <v>0</v>
      </c>
      <c r="G37" s="162"/>
      <c r="H37" s="163"/>
      <c r="I37" s="164">
        <f t="shared" ref="I37:I41" si="1">SUM(G37:H37)</f>
        <v>0</v>
      </c>
      <c r="J37" s="162"/>
      <c r="K37" s="163"/>
      <c r="L37" s="164">
        <f t="shared" ref="L37:L41" si="2">SUM(J37:K37)</f>
        <v>0</v>
      </c>
      <c r="M37" s="162"/>
      <c r="N37" s="163"/>
      <c r="O37" s="164">
        <f t="shared" ref="O37:O41" si="3">SUM(M37:N37)</f>
        <v>0</v>
      </c>
      <c r="P37" s="162"/>
      <c r="Q37" s="163"/>
      <c r="R37" s="164">
        <f t="shared" ref="R37:R41" si="4">SUM(P37:Q37)</f>
        <v>0</v>
      </c>
      <c r="S37" s="162"/>
      <c r="T37" s="163"/>
      <c r="U37" s="164">
        <f t="shared" ref="U37:U41" si="5">SUM(S37:T37)</f>
        <v>0</v>
      </c>
      <c r="V37" s="162"/>
      <c r="W37" s="163"/>
      <c r="X37" s="164">
        <f t="shared" ref="X37:X41" si="6">SUM(V37:W37)</f>
        <v>0</v>
      </c>
      <c r="Y37" s="162"/>
      <c r="Z37" s="163"/>
      <c r="AA37" s="164">
        <f t="shared" ref="AA37:AA41" si="7">SUM(Y37:Z37)</f>
        <v>0</v>
      </c>
      <c r="AB37" s="162"/>
      <c r="AC37" s="163"/>
      <c r="AD37" s="164">
        <f t="shared" ref="AD37:AD41" si="8">SUM(AB37:AC37)</f>
        <v>0</v>
      </c>
    </row>
    <row r="38" spans="2:30">
      <c r="B38" s="160" t="s">
        <v>205</v>
      </c>
      <c r="C38" s="165"/>
      <c r="D38" s="162"/>
      <c r="E38" s="163"/>
      <c r="F38" s="164">
        <f t="shared" si="0"/>
        <v>0</v>
      </c>
      <c r="G38" s="162"/>
      <c r="H38" s="163"/>
      <c r="I38" s="164">
        <f t="shared" si="1"/>
        <v>0</v>
      </c>
      <c r="J38" s="162"/>
      <c r="K38" s="163"/>
      <c r="L38" s="164">
        <f t="shared" si="2"/>
        <v>0</v>
      </c>
      <c r="M38" s="162"/>
      <c r="N38" s="163"/>
      <c r="O38" s="164">
        <f t="shared" si="3"/>
        <v>0</v>
      </c>
      <c r="P38" s="162"/>
      <c r="Q38" s="163"/>
      <c r="R38" s="164">
        <f t="shared" si="4"/>
        <v>0</v>
      </c>
      <c r="S38" s="162"/>
      <c r="T38" s="163"/>
      <c r="U38" s="164">
        <f t="shared" si="5"/>
        <v>0</v>
      </c>
      <c r="V38" s="162"/>
      <c r="W38" s="163"/>
      <c r="X38" s="164">
        <f t="shared" si="6"/>
        <v>0</v>
      </c>
      <c r="Y38" s="162"/>
      <c r="Z38" s="163"/>
      <c r="AA38" s="164">
        <f t="shared" si="7"/>
        <v>0</v>
      </c>
      <c r="AB38" s="162"/>
      <c r="AC38" s="163"/>
      <c r="AD38" s="164">
        <f t="shared" si="8"/>
        <v>0</v>
      </c>
    </row>
    <row r="39" spans="2:30">
      <c r="B39" s="160" t="s">
        <v>206</v>
      </c>
      <c r="C39" s="165"/>
      <c r="D39" s="162"/>
      <c r="E39" s="163"/>
      <c r="F39" s="164">
        <f t="shared" si="0"/>
        <v>0</v>
      </c>
      <c r="G39" s="162"/>
      <c r="H39" s="163"/>
      <c r="I39" s="164">
        <f t="shared" si="1"/>
        <v>0</v>
      </c>
      <c r="J39" s="162"/>
      <c r="K39" s="163"/>
      <c r="L39" s="164">
        <f t="shared" si="2"/>
        <v>0</v>
      </c>
      <c r="M39" s="162"/>
      <c r="N39" s="163"/>
      <c r="O39" s="164">
        <f t="shared" si="3"/>
        <v>0</v>
      </c>
      <c r="P39" s="162"/>
      <c r="Q39" s="163"/>
      <c r="R39" s="164">
        <f t="shared" si="4"/>
        <v>0</v>
      </c>
      <c r="S39" s="162"/>
      <c r="T39" s="163"/>
      <c r="U39" s="164">
        <f t="shared" si="5"/>
        <v>0</v>
      </c>
      <c r="V39" s="162"/>
      <c r="W39" s="163"/>
      <c r="X39" s="164">
        <f t="shared" si="6"/>
        <v>0</v>
      </c>
      <c r="Y39" s="162"/>
      <c r="Z39" s="163"/>
      <c r="AA39" s="164">
        <f t="shared" si="7"/>
        <v>0</v>
      </c>
      <c r="AB39" s="162"/>
      <c r="AC39" s="163"/>
      <c r="AD39" s="164">
        <f t="shared" si="8"/>
        <v>0</v>
      </c>
    </row>
    <row r="40" spans="2:30">
      <c r="B40" s="160" t="s">
        <v>207</v>
      </c>
      <c r="C40" s="165"/>
      <c r="D40" s="162"/>
      <c r="E40" s="163"/>
      <c r="F40" s="164">
        <f t="shared" si="0"/>
        <v>0</v>
      </c>
      <c r="G40" s="162"/>
      <c r="H40" s="163"/>
      <c r="I40" s="164">
        <f t="shared" si="1"/>
        <v>0</v>
      </c>
      <c r="J40" s="162"/>
      <c r="K40" s="163"/>
      <c r="L40" s="164">
        <f t="shared" si="2"/>
        <v>0</v>
      </c>
      <c r="M40" s="162"/>
      <c r="N40" s="163"/>
      <c r="O40" s="164">
        <f t="shared" si="3"/>
        <v>0</v>
      </c>
      <c r="P40" s="162"/>
      <c r="Q40" s="163"/>
      <c r="R40" s="164">
        <f t="shared" si="4"/>
        <v>0</v>
      </c>
      <c r="S40" s="162"/>
      <c r="T40" s="163"/>
      <c r="U40" s="164">
        <f t="shared" si="5"/>
        <v>0</v>
      </c>
      <c r="V40" s="162"/>
      <c r="W40" s="163"/>
      <c r="X40" s="164">
        <f t="shared" si="6"/>
        <v>0</v>
      </c>
      <c r="Y40" s="162"/>
      <c r="Z40" s="163"/>
      <c r="AA40" s="164">
        <f t="shared" si="7"/>
        <v>0</v>
      </c>
      <c r="AB40" s="162"/>
      <c r="AC40" s="163"/>
      <c r="AD40" s="164">
        <f t="shared" si="8"/>
        <v>0</v>
      </c>
    </row>
    <row r="41" spans="2:30">
      <c r="B41" s="160" t="s">
        <v>208</v>
      </c>
      <c r="C41" s="166" t="s">
        <v>104</v>
      </c>
      <c r="D41" s="162"/>
      <c r="E41" s="163"/>
      <c r="F41" s="164">
        <f t="shared" si="0"/>
        <v>0</v>
      </c>
      <c r="G41" s="162"/>
      <c r="H41" s="163"/>
      <c r="I41" s="164">
        <f t="shared" si="1"/>
        <v>0</v>
      </c>
      <c r="J41" s="162"/>
      <c r="K41" s="163"/>
      <c r="L41" s="164">
        <f t="shared" si="2"/>
        <v>0</v>
      </c>
      <c r="M41" s="162"/>
      <c r="N41" s="163"/>
      <c r="O41" s="164">
        <f t="shared" si="3"/>
        <v>0</v>
      </c>
      <c r="P41" s="162"/>
      <c r="Q41" s="163"/>
      <c r="R41" s="164">
        <f t="shared" si="4"/>
        <v>0</v>
      </c>
      <c r="S41" s="162"/>
      <c r="T41" s="163"/>
      <c r="U41" s="164">
        <f t="shared" si="5"/>
        <v>0</v>
      </c>
      <c r="V41" s="162"/>
      <c r="W41" s="163"/>
      <c r="X41" s="164">
        <f t="shared" si="6"/>
        <v>0</v>
      </c>
      <c r="Y41" s="162"/>
      <c r="Z41" s="163"/>
      <c r="AA41" s="164">
        <f t="shared" si="7"/>
        <v>0</v>
      </c>
      <c r="AB41" s="162"/>
      <c r="AC41" s="163"/>
      <c r="AD41" s="164">
        <f t="shared" si="8"/>
        <v>0</v>
      </c>
    </row>
    <row r="42" spans="2:30" ht="14.25" thickBot="1">
      <c r="B42" s="167"/>
      <c r="C42" s="168" t="s">
        <v>201</v>
      </c>
      <c r="D42" s="169">
        <f>SUM(D36:D41)</f>
        <v>0</v>
      </c>
      <c r="E42" s="170">
        <f>SUM(E36:E41)</f>
        <v>0</v>
      </c>
      <c r="F42" s="171"/>
      <c r="G42" s="169">
        <f>SUM(G36:G41)</f>
        <v>0</v>
      </c>
      <c r="H42" s="170">
        <f>SUM(H36:H41)</f>
        <v>0</v>
      </c>
      <c r="I42" s="171"/>
      <c r="J42" s="169">
        <f>SUM(J36:J41)</f>
        <v>0</v>
      </c>
      <c r="K42" s="170">
        <f>SUM(K36:K41)</f>
        <v>0</v>
      </c>
      <c r="L42" s="171"/>
      <c r="M42" s="169">
        <f>SUM(M36:M41)</f>
        <v>0</v>
      </c>
      <c r="N42" s="170">
        <f>SUM(N36:N41)</f>
        <v>0</v>
      </c>
      <c r="O42" s="171"/>
      <c r="P42" s="169">
        <f>SUM(P36:P41)</f>
        <v>0</v>
      </c>
      <c r="Q42" s="170">
        <f>SUM(Q36:Q41)</f>
        <v>0</v>
      </c>
      <c r="R42" s="171"/>
      <c r="S42" s="169">
        <f>SUM(S36:S41)</f>
        <v>0</v>
      </c>
      <c r="T42" s="170">
        <f>SUM(T36:T41)</f>
        <v>0</v>
      </c>
      <c r="U42" s="171"/>
      <c r="V42" s="169">
        <f>SUM(V36:V41)</f>
        <v>0</v>
      </c>
      <c r="W42" s="170">
        <f>SUM(W36:W41)</f>
        <v>0</v>
      </c>
      <c r="X42" s="171"/>
      <c r="Y42" s="169">
        <f>SUM(Y36:Y41)</f>
        <v>0</v>
      </c>
      <c r="Z42" s="170">
        <f>SUM(Z36:Z41)</f>
        <v>0</v>
      </c>
      <c r="AA42" s="171"/>
      <c r="AB42" s="169">
        <f>SUM(AB36:AB41)</f>
        <v>0</v>
      </c>
      <c r="AC42" s="170">
        <f>SUM(AC36:AC41)</f>
        <v>0</v>
      </c>
      <c r="AD42" s="171"/>
    </row>
  </sheetData>
  <sheetProtection sheet="1" objects="1" scenarios="1"/>
  <phoneticPr fontId="4"/>
  <conditionalFormatting sqref="D7:F7 E15:F32 E8:F10 D8:D32 H15:I32 H7:I10 K7:L10 K15:L32 N15:O32 N7:O10 Q7:Q10 Q15:Q32 T15:U32 T7:U10 W7:X10 W15:X32 Z15:AA32 Z7:AA10 AC7:AD10 AC15:AD32">
    <cfRule type="containsText" dxfId="164" priority="151" operator="containsText" text="その他支出">
      <formula>NOT(ISERROR(SEARCH("その他支出",D7)))</formula>
    </cfRule>
    <cfRule type="containsText" dxfId="163" priority="152" operator="containsText" text="前払金">
      <formula>NOT(ISERROR(SEARCH("前払金",D7)))</formula>
    </cfRule>
    <cfRule type="containsText" dxfId="162" priority="153" operator="containsText" text="支払利息割引料">
      <formula>NOT(ISERROR(SEARCH("支払利息割引料",D7)))</formula>
    </cfRule>
    <cfRule type="containsText" dxfId="161" priority="154" operator="containsText" text="その他諸経費">
      <formula>NOT(ISERROR(SEARCH("その他諸経費",D7)))</formula>
    </cfRule>
    <cfRule type="containsText" dxfId="160" priority="155" operator="containsText" text="人件費">
      <formula>NOT(ISERROR(SEARCH("人件費",D7)))</formula>
    </cfRule>
    <cfRule type="containsText" dxfId="159" priority="156" operator="containsText" text="外注費">
      <formula>NOT(ISERROR(SEARCH("外注費",D7)))</formula>
    </cfRule>
    <cfRule type="containsText" dxfId="158" priority="157" operator="containsText" text="支払手形決済">
      <formula>NOT(ISERROR(SEARCH("支払手形決済",D7)))</formula>
    </cfRule>
    <cfRule type="containsText" dxfId="157" priority="158" operator="containsText" text="買掛金支払">
      <formula>NOT(ISERROR(SEARCH("買掛金支払",D7)))</formula>
    </cfRule>
    <cfRule type="containsText" dxfId="156" priority="159" operator="containsText" text="現金仕入">
      <formula>NOT(ISERROR(SEARCH("現金仕入",D7)))</formula>
    </cfRule>
    <cfRule type="containsText" dxfId="155" priority="160" operator="containsText" text="前渡金">
      <formula>NOT(ISERROR(SEARCH("前渡金",D7)))</formula>
    </cfRule>
    <cfRule type="containsText" dxfId="154" priority="161" operator="containsText" text="その他収入">
      <formula>NOT(ISERROR(SEARCH("その他収入",D7)))</formula>
    </cfRule>
    <cfRule type="containsText" dxfId="153" priority="162" operator="containsText" text="割引手形">
      <formula>NOT(ISERROR(SEARCH("割引手形",D7)))</formula>
    </cfRule>
    <cfRule type="containsText" dxfId="152" priority="163" operator="containsText" text="取立手形入金">
      <formula>NOT(ISERROR(SEARCH("取立手形入金",D7)))</formula>
    </cfRule>
    <cfRule type="containsText" dxfId="151" priority="164" operator="containsText" text="売掛金回収">
      <formula>NOT(ISERROR(SEARCH("売掛金回収",D7)))</formula>
    </cfRule>
    <cfRule type="containsText" dxfId="150" priority="165" operator="containsText" text="現金売上">
      <formula>NOT(ISERROR(SEARCH("現金売上",D7)))</formula>
    </cfRule>
  </conditionalFormatting>
  <conditionalFormatting sqref="E11:F14 H11:I14 K11:L14 N11:O14 Q11:Q14 T11:U14 W11:X14 Z11:AA14 AC11:AD14">
    <cfRule type="containsText" dxfId="149" priority="136" operator="containsText" text="その他支出">
      <formula>NOT(ISERROR(SEARCH("その他支出",E11)))</formula>
    </cfRule>
    <cfRule type="containsText" dxfId="148" priority="137" operator="containsText" text="前払金">
      <formula>NOT(ISERROR(SEARCH("前払金",E11)))</formula>
    </cfRule>
    <cfRule type="containsText" dxfId="147" priority="138" operator="containsText" text="支払利息割引料">
      <formula>NOT(ISERROR(SEARCH("支払利息割引料",E11)))</formula>
    </cfRule>
    <cfRule type="containsText" dxfId="146" priority="139" operator="containsText" text="その他諸経費">
      <formula>NOT(ISERROR(SEARCH("その他諸経費",E11)))</formula>
    </cfRule>
    <cfRule type="containsText" dxfId="145" priority="140" operator="containsText" text="人件費">
      <formula>NOT(ISERROR(SEARCH("人件費",E11)))</formula>
    </cfRule>
    <cfRule type="containsText" dxfId="144" priority="141" operator="containsText" text="外注費">
      <formula>NOT(ISERROR(SEARCH("外注費",E11)))</formula>
    </cfRule>
    <cfRule type="containsText" dxfId="143" priority="142" operator="containsText" text="支払手形決済">
      <formula>NOT(ISERROR(SEARCH("支払手形決済",E11)))</formula>
    </cfRule>
    <cfRule type="containsText" dxfId="142" priority="143" operator="containsText" text="買掛金支払">
      <formula>NOT(ISERROR(SEARCH("買掛金支払",E11)))</formula>
    </cfRule>
    <cfRule type="containsText" dxfId="141" priority="144" operator="containsText" text="現金仕入">
      <formula>NOT(ISERROR(SEARCH("現金仕入",E11)))</formula>
    </cfRule>
    <cfRule type="containsText" dxfId="140" priority="145" operator="containsText" text="前途金">
      <formula>NOT(ISERROR(SEARCH("前途金",E11)))</formula>
    </cfRule>
    <cfRule type="containsText" dxfId="139" priority="146" operator="containsText" text="その他収入">
      <formula>NOT(ISERROR(SEARCH("その他収入",E11)))</formula>
    </cfRule>
    <cfRule type="containsText" dxfId="138" priority="147" operator="containsText" text="割引手形">
      <formula>NOT(ISERROR(SEARCH("割引手形",E11)))</formula>
    </cfRule>
    <cfRule type="containsText" dxfId="137" priority="148" operator="containsText" text="取立手形入金">
      <formula>NOT(ISERROR(SEARCH("取立手形入金",E11)))</formula>
    </cfRule>
    <cfRule type="containsText" dxfId="136" priority="149" operator="containsText" text="売掛金回収">
      <formula>NOT(ISERROR(SEARCH("売掛金回収",E11)))</formula>
    </cfRule>
    <cfRule type="containsText" dxfId="135" priority="150" operator="containsText" text="現金売上">
      <formula>NOT(ISERROR(SEARCH("現金売上",E11)))</formula>
    </cfRule>
  </conditionalFormatting>
  <conditionalFormatting sqref="G7:G32">
    <cfRule type="containsText" dxfId="134" priority="121" operator="containsText" text="その他支出">
      <formula>NOT(ISERROR(SEARCH("その他支出",G7)))</formula>
    </cfRule>
    <cfRule type="containsText" dxfId="133" priority="122" operator="containsText" text="前払金">
      <formula>NOT(ISERROR(SEARCH("前払金",G7)))</formula>
    </cfRule>
    <cfRule type="containsText" dxfId="132" priority="123" operator="containsText" text="支払利息割引料">
      <formula>NOT(ISERROR(SEARCH("支払利息割引料",G7)))</formula>
    </cfRule>
    <cfRule type="containsText" dxfId="131" priority="124" operator="containsText" text="その他諸経費">
      <formula>NOT(ISERROR(SEARCH("その他諸経費",G7)))</formula>
    </cfRule>
    <cfRule type="containsText" dxfId="130" priority="125" operator="containsText" text="人件費">
      <formula>NOT(ISERROR(SEARCH("人件費",G7)))</formula>
    </cfRule>
    <cfRule type="containsText" dxfId="129" priority="126" operator="containsText" text="外注費">
      <formula>NOT(ISERROR(SEARCH("外注費",G7)))</formula>
    </cfRule>
    <cfRule type="containsText" dxfId="128" priority="127" operator="containsText" text="支払手形決済">
      <formula>NOT(ISERROR(SEARCH("支払手形決済",G7)))</formula>
    </cfRule>
    <cfRule type="containsText" dxfId="127" priority="128" operator="containsText" text="買掛金支払">
      <formula>NOT(ISERROR(SEARCH("買掛金支払",G7)))</formula>
    </cfRule>
    <cfRule type="containsText" dxfId="126" priority="129" operator="containsText" text="現金仕入">
      <formula>NOT(ISERROR(SEARCH("現金仕入",G7)))</formula>
    </cfRule>
    <cfRule type="containsText" dxfId="125" priority="130" operator="containsText" text="前渡金">
      <formula>NOT(ISERROR(SEARCH("前渡金",G7)))</formula>
    </cfRule>
    <cfRule type="containsText" dxfId="124" priority="131" operator="containsText" text="その他収入">
      <formula>NOT(ISERROR(SEARCH("その他収入",G7)))</formula>
    </cfRule>
    <cfRule type="containsText" dxfId="123" priority="132" operator="containsText" text="割引手形">
      <formula>NOT(ISERROR(SEARCH("割引手形",G7)))</formula>
    </cfRule>
    <cfRule type="containsText" dxfId="122" priority="133" operator="containsText" text="取立手形入金">
      <formula>NOT(ISERROR(SEARCH("取立手形入金",G7)))</formula>
    </cfRule>
    <cfRule type="containsText" dxfId="121" priority="134" operator="containsText" text="売掛金回収">
      <formula>NOT(ISERROR(SEARCH("売掛金回収",G7)))</formula>
    </cfRule>
    <cfRule type="containsText" dxfId="120" priority="135" operator="containsText" text="現金売上">
      <formula>NOT(ISERROR(SEARCH("現金売上",G7)))</formula>
    </cfRule>
  </conditionalFormatting>
  <conditionalFormatting sqref="J7:J32">
    <cfRule type="containsText" dxfId="119" priority="106" operator="containsText" text="その他支出">
      <formula>NOT(ISERROR(SEARCH("その他支出",J7)))</formula>
    </cfRule>
    <cfRule type="containsText" dxfId="118" priority="107" operator="containsText" text="前払金">
      <formula>NOT(ISERROR(SEARCH("前払金",J7)))</formula>
    </cfRule>
    <cfRule type="containsText" dxfId="117" priority="108" operator="containsText" text="支払利息割引料">
      <formula>NOT(ISERROR(SEARCH("支払利息割引料",J7)))</formula>
    </cfRule>
    <cfRule type="containsText" dxfId="116" priority="109" operator="containsText" text="その他諸経費">
      <formula>NOT(ISERROR(SEARCH("その他諸経費",J7)))</formula>
    </cfRule>
    <cfRule type="containsText" dxfId="115" priority="110" operator="containsText" text="人件費">
      <formula>NOT(ISERROR(SEARCH("人件費",J7)))</formula>
    </cfRule>
    <cfRule type="containsText" dxfId="114" priority="111" operator="containsText" text="外注費">
      <formula>NOT(ISERROR(SEARCH("外注費",J7)))</formula>
    </cfRule>
    <cfRule type="containsText" dxfId="113" priority="112" operator="containsText" text="支払手形決済">
      <formula>NOT(ISERROR(SEARCH("支払手形決済",J7)))</formula>
    </cfRule>
    <cfRule type="containsText" dxfId="112" priority="113" operator="containsText" text="買掛金支払">
      <formula>NOT(ISERROR(SEARCH("買掛金支払",J7)))</formula>
    </cfRule>
    <cfRule type="containsText" dxfId="111" priority="114" operator="containsText" text="現金仕入">
      <formula>NOT(ISERROR(SEARCH("現金仕入",J7)))</formula>
    </cfRule>
    <cfRule type="containsText" dxfId="110" priority="115" operator="containsText" text="前渡金">
      <formula>NOT(ISERROR(SEARCH("前渡金",J7)))</formula>
    </cfRule>
    <cfRule type="containsText" dxfId="109" priority="116" operator="containsText" text="その他収入">
      <formula>NOT(ISERROR(SEARCH("その他収入",J7)))</formula>
    </cfRule>
    <cfRule type="containsText" dxfId="108" priority="117" operator="containsText" text="割引手形">
      <formula>NOT(ISERROR(SEARCH("割引手形",J7)))</formula>
    </cfRule>
    <cfRule type="containsText" dxfId="107" priority="118" operator="containsText" text="取立手形入金">
      <formula>NOT(ISERROR(SEARCH("取立手形入金",J7)))</formula>
    </cfRule>
    <cfRule type="containsText" dxfId="106" priority="119" operator="containsText" text="売掛金回収">
      <formula>NOT(ISERROR(SEARCH("売掛金回収",J7)))</formula>
    </cfRule>
    <cfRule type="containsText" dxfId="105" priority="120" operator="containsText" text="現金売上">
      <formula>NOT(ISERROR(SEARCH("現金売上",J7)))</formula>
    </cfRule>
  </conditionalFormatting>
  <conditionalFormatting sqref="M7:M32">
    <cfRule type="containsText" dxfId="104" priority="91" operator="containsText" text="その他支出">
      <formula>NOT(ISERROR(SEARCH("その他支出",M7)))</formula>
    </cfRule>
    <cfRule type="containsText" dxfId="103" priority="92" operator="containsText" text="前払金">
      <formula>NOT(ISERROR(SEARCH("前払金",M7)))</formula>
    </cfRule>
    <cfRule type="containsText" dxfId="102" priority="93" operator="containsText" text="支払利息割引料">
      <formula>NOT(ISERROR(SEARCH("支払利息割引料",M7)))</formula>
    </cfRule>
    <cfRule type="containsText" dxfId="101" priority="94" operator="containsText" text="その他諸経費">
      <formula>NOT(ISERROR(SEARCH("その他諸経費",M7)))</formula>
    </cfRule>
    <cfRule type="containsText" dxfId="100" priority="95" operator="containsText" text="人件費">
      <formula>NOT(ISERROR(SEARCH("人件費",M7)))</formula>
    </cfRule>
    <cfRule type="containsText" dxfId="99" priority="96" operator="containsText" text="外注費">
      <formula>NOT(ISERROR(SEARCH("外注費",M7)))</formula>
    </cfRule>
    <cfRule type="containsText" dxfId="98" priority="97" operator="containsText" text="支払手形決済">
      <formula>NOT(ISERROR(SEARCH("支払手形決済",M7)))</formula>
    </cfRule>
    <cfRule type="containsText" dxfId="97" priority="98" operator="containsText" text="買掛金支払">
      <formula>NOT(ISERROR(SEARCH("買掛金支払",M7)))</formula>
    </cfRule>
    <cfRule type="containsText" dxfId="96" priority="99" operator="containsText" text="現金仕入">
      <formula>NOT(ISERROR(SEARCH("現金仕入",M7)))</formula>
    </cfRule>
    <cfRule type="containsText" dxfId="95" priority="100" operator="containsText" text="前渡金">
      <formula>NOT(ISERROR(SEARCH("前渡金",M7)))</formula>
    </cfRule>
    <cfRule type="containsText" dxfId="94" priority="101" operator="containsText" text="その他収入">
      <formula>NOT(ISERROR(SEARCH("その他収入",M7)))</formula>
    </cfRule>
    <cfRule type="containsText" dxfId="93" priority="102" operator="containsText" text="割引手形">
      <formula>NOT(ISERROR(SEARCH("割引手形",M7)))</formula>
    </cfRule>
    <cfRule type="containsText" dxfId="92" priority="103" operator="containsText" text="取立手形入金">
      <formula>NOT(ISERROR(SEARCH("取立手形入金",M7)))</formula>
    </cfRule>
    <cfRule type="containsText" dxfId="91" priority="104" operator="containsText" text="売掛金回収">
      <formula>NOT(ISERROR(SEARCH("売掛金回収",M7)))</formula>
    </cfRule>
    <cfRule type="containsText" dxfId="90" priority="105" operator="containsText" text="現金売上">
      <formula>NOT(ISERROR(SEARCH("現金売上",M7)))</formula>
    </cfRule>
  </conditionalFormatting>
  <conditionalFormatting sqref="P7:P32">
    <cfRule type="containsText" dxfId="89" priority="76" operator="containsText" text="その他支出">
      <formula>NOT(ISERROR(SEARCH("その他支出",P7)))</formula>
    </cfRule>
    <cfRule type="containsText" dxfId="88" priority="77" operator="containsText" text="前払金">
      <formula>NOT(ISERROR(SEARCH("前払金",P7)))</formula>
    </cfRule>
    <cfRule type="containsText" dxfId="87" priority="78" operator="containsText" text="支払利息割引料">
      <formula>NOT(ISERROR(SEARCH("支払利息割引料",P7)))</formula>
    </cfRule>
    <cfRule type="containsText" dxfId="86" priority="79" operator="containsText" text="その他諸経費">
      <formula>NOT(ISERROR(SEARCH("その他諸経費",P7)))</formula>
    </cfRule>
    <cfRule type="containsText" dxfId="85" priority="80" operator="containsText" text="人件費">
      <formula>NOT(ISERROR(SEARCH("人件費",P7)))</formula>
    </cfRule>
    <cfRule type="containsText" dxfId="84" priority="81" operator="containsText" text="外注費">
      <formula>NOT(ISERROR(SEARCH("外注費",P7)))</formula>
    </cfRule>
    <cfRule type="containsText" dxfId="83" priority="82" operator="containsText" text="支払手形決済">
      <formula>NOT(ISERROR(SEARCH("支払手形決済",P7)))</formula>
    </cfRule>
    <cfRule type="containsText" dxfId="82" priority="83" operator="containsText" text="買掛金支払">
      <formula>NOT(ISERROR(SEARCH("買掛金支払",P7)))</formula>
    </cfRule>
    <cfRule type="containsText" dxfId="81" priority="84" operator="containsText" text="現金仕入">
      <formula>NOT(ISERROR(SEARCH("現金仕入",P7)))</formula>
    </cfRule>
    <cfRule type="containsText" dxfId="80" priority="85" operator="containsText" text="前渡金">
      <formula>NOT(ISERROR(SEARCH("前渡金",P7)))</formula>
    </cfRule>
    <cfRule type="containsText" dxfId="79" priority="86" operator="containsText" text="その他収入">
      <formula>NOT(ISERROR(SEARCH("その他収入",P7)))</formula>
    </cfRule>
    <cfRule type="containsText" dxfId="78" priority="87" operator="containsText" text="割引手形">
      <formula>NOT(ISERROR(SEARCH("割引手形",P7)))</formula>
    </cfRule>
    <cfRule type="containsText" dxfId="77" priority="88" operator="containsText" text="取立手形入金">
      <formula>NOT(ISERROR(SEARCH("取立手形入金",P7)))</formula>
    </cfRule>
    <cfRule type="containsText" dxfId="76" priority="89" operator="containsText" text="売掛金回収">
      <formula>NOT(ISERROR(SEARCH("売掛金回収",P7)))</formula>
    </cfRule>
    <cfRule type="containsText" dxfId="75" priority="90" operator="containsText" text="現金売上">
      <formula>NOT(ISERROR(SEARCH("現金売上",P7)))</formula>
    </cfRule>
  </conditionalFormatting>
  <conditionalFormatting sqref="R7:R32">
    <cfRule type="containsText" dxfId="74" priority="61" operator="containsText" text="その他支出">
      <formula>NOT(ISERROR(SEARCH("その他支出",R7)))</formula>
    </cfRule>
    <cfRule type="containsText" dxfId="73" priority="62" operator="containsText" text="前払金">
      <formula>NOT(ISERROR(SEARCH("前払金",R7)))</formula>
    </cfRule>
    <cfRule type="containsText" dxfId="72" priority="63" operator="containsText" text="支払利息割引料">
      <formula>NOT(ISERROR(SEARCH("支払利息割引料",R7)))</formula>
    </cfRule>
    <cfRule type="containsText" dxfId="71" priority="64" operator="containsText" text="その他諸経費">
      <formula>NOT(ISERROR(SEARCH("その他諸経費",R7)))</formula>
    </cfRule>
    <cfRule type="containsText" dxfId="70" priority="65" operator="containsText" text="人件費">
      <formula>NOT(ISERROR(SEARCH("人件費",R7)))</formula>
    </cfRule>
    <cfRule type="containsText" dxfId="69" priority="66" operator="containsText" text="外注費">
      <formula>NOT(ISERROR(SEARCH("外注費",R7)))</formula>
    </cfRule>
    <cfRule type="containsText" dxfId="68" priority="67" operator="containsText" text="支払手形決済">
      <formula>NOT(ISERROR(SEARCH("支払手形決済",R7)))</formula>
    </cfRule>
    <cfRule type="containsText" dxfId="67" priority="68" operator="containsText" text="買掛金支払">
      <formula>NOT(ISERROR(SEARCH("買掛金支払",R7)))</formula>
    </cfRule>
    <cfRule type="containsText" dxfId="66" priority="69" operator="containsText" text="現金仕入">
      <formula>NOT(ISERROR(SEARCH("現金仕入",R7)))</formula>
    </cfRule>
    <cfRule type="containsText" dxfId="65" priority="70" operator="containsText" text="前渡金">
      <formula>NOT(ISERROR(SEARCH("前渡金",R7)))</formula>
    </cfRule>
    <cfRule type="containsText" dxfId="64" priority="71" operator="containsText" text="その他収入">
      <formula>NOT(ISERROR(SEARCH("その他収入",R7)))</formula>
    </cfRule>
    <cfRule type="containsText" dxfId="63" priority="72" operator="containsText" text="割引手形">
      <formula>NOT(ISERROR(SEARCH("割引手形",R7)))</formula>
    </cfRule>
    <cfRule type="containsText" dxfId="62" priority="73" operator="containsText" text="取立手形入金">
      <formula>NOT(ISERROR(SEARCH("取立手形入金",R7)))</formula>
    </cfRule>
    <cfRule type="containsText" dxfId="61" priority="74" operator="containsText" text="売掛金回収">
      <formula>NOT(ISERROR(SEARCH("売掛金回収",R7)))</formula>
    </cfRule>
    <cfRule type="containsText" dxfId="60" priority="75" operator="containsText" text="現金売上">
      <formula>NOT(ISERROR(SEARCH("現金売上",R7)))</formula>
    </cfRule>
  </conditionalFormatting>
  <conditionalFormatting sqref="S7:S32">
    <cfRule type="containsText" dxfId="59" priority="46" operator="containsText" text="その他支出">
      <formula>NOT(ISERROR(SEARCH("その他支出",S7)))</formula>
    </cfRule>
    <cfRule type="containsText" dxfId="58" priority="47" operator="containsText" text="前払金">
      <formula>NOT(ISERROR(SEARCH("前払金",S7)))</formula>
    </cfRule>
    <cfRule type="containsText" dxfId="57" priority="48" operator="containsText" text="支払利息割引料">
      <formula>NOT(ISERROR(SEARCH("支払利息割引料",S7)))</formula>
    </cfRule>
    <cfRule type="containsText" dxfId="56" priority="49" operator="containsText" text="その他諸経費">
      <formula>NOT(ISERROR(SEARCH("その他諸経費",S7)))</formula>
    </cfRule>
    <cfRule type="containsText" dxfId="55" priority="50" operator="containsText" text="人件費">
      <formula>NOT(ISERROR(SEARCH("人件費",S7)))</formula>
    </cfRule>
    <cfRule type="containsText" dxfId="54" priority="51" operator="containsText" text="外注費">
      <formula>NOT(ISERROR(SEARCH("外注費",S7)))</formula>
    </cfRule>
    <cfRule type="containsText" dxfId="53" priority="52" operator="containsText" text="支払手形決済">
      <formula>NOT(ISERROR(SEARCH("支払手形決済",S7)))</formula>
    </cfRule>
    <cfRule type="containsText" dxfId="52" priority="53" operator="containsText" text="買掛金支払">
      <formula>NOT(ISERROR(SEARCH("買掛金支払",S7)))</formula>
    </cfRule>
    <cfRule type="containsText" dxfId="51" priority="54" operator="containsText" text="現金仕入">
      <formula>NOT(ISERROR(SEARCH("現金仕入",S7)))</formula>
    </cfRule>
    <cfRule type="containsText" dxfId="50" priority="55" operator="containsText" text="前渡金">
      <formula>NOT(ISERROR(SEARCH("前渡金",S7)))</formula>
    </cfRule>
    <cfRule type="containsText" dxfId="49" priority="56" operator="containsText" text="その他収入">
      <formula>NOT(ISERROR(SEARCH("その他収入",S7)))</formula>
    </cfRule>
    <cfRule type="containsText" dxfId="48" priority="57" operator="containsText" text="割引手形">
      <formula>NOT(ISERROR(SEARCH("割引手形",S7)))</formula>
    </cfRule>
    <cfRule type="containsText" dxfId="47" priority="58" operator="containsText" text="取立手形入金">
      <formula>NOT(ISERROR(SEARCH("取立手形入金",S7)))</formula>
    </cfRule>
    <cfRule type="containsText" dxfId="46" priority="59" operator="containsText" text="売掛金回収">
      <formula>NOT(ISERROR(SEARCH("売掛金回収",S7)))</formula>
    </cfRule>
    <cfRule type="containsText" dxfId="45" priority="60" operator="containsText" text="現金売上">
      <formula>NOT(ISERROR(SEARCH("現金売上",S7)))</formula>
    </cfRule>
  </conditionalFormatting>
  <conditionalFormatting sqref="V7:V32">
    <cfRule type="containsText" dxfId="44" priority="31" operator="containsText" text="その他支出">
      <formula>NOT(ISERROR(SEARCH("その他支出",V7)))</formula>
    </cfRule>
    <cfRule type="containsText" dxfId="43" priority="32" operator="containsText" text="前払金">
      <formula>NOT(ISERROR(SEARCH("前払金",V7)))</formula>
    </cfRule>
    <cfRule type="containsText" dxfId="42" priority="33" operator="containsText" text="支払利息割引料">
      <formula>NOT(ISERROR(SEARCH("支払利息割引料",V7)))</formula>
    </cfRule>
    <cfRule type="containsText" dxfId="41" priority="34" operator="containsText" text="その他諸経費">
      <formula>NOT(ISERROR(SEARCH("その他諸経費",V7)))</formula>
    </cfRule>
    <cfRule type="containsText" dxfId="40" priority="35" operator="containsText" text="人件費">
      <formula>NOT(ISERROR(SEARCH("人件費",V7)))</formula>
    </cfRule>
    <cfRule type="containsText" dxfId="39" priority="36" operator="containsText" text="外注費">
      <formula>NOT(ISERROR(SEARCH("外注費",V7)))</formula>
    </cfRule>
    <cfRule type="containsText" dxfId="38" priority="37" operator="containsText" text="支払手形決済">
      <formula>NOT(ISERROR(SEARCH("支払手形決済",V7)))</formula>
    </cfRule>
    <cfRule type="containsText" dxfId="37" priority="38" operator="containsText" text="買掛金支払">
      <formula>NOT(ISERROR(SEARCH("買掛金支払",V7)))</formula>
    </cfRule>
    <cfRule type="containsText" dxfId="36" priority="39" operator="containsText" text="現金仕入">
      <formula>NOT(ISERROR(SEARCH("現金仕入",V7)))</formula>
    </cfRule>
    <cfRule type="containsText" dxfId="35" priority="40" operator="containsText" text="前渡金">
      <formula>NOT(ISERROR(SEARCH("前渡金",V7)))</formula>
    </cfRule>
    <cfRule type="containsText" dxfId="34" priority="41" operator="containsText" text="その他収入">
      <formula>NOT(ISERROR(SEARCH("その他収入",V7)))</formula>
    </cfRule>
    <cfRule type="containsText" dxfId="33" priority="42" operator="containsText" text="割引手形">
      <formula>NOT(ISERROR(SEARCH("割引手形",V7)))</formula>
    </cfRule>
    <cfRule type="containsText" dxfId="32" priority="43" operator="containsText" text="取立手形入金">
      <formula>NOT(ISERROR(SEARCH("取立手形入金",V7)))</formula>
    </cfRule>
    <cfRule type="containsText" dxfId="31" priority="44" operator="containsText" text="売掛金回収">
      <formula>NOT(ISERROR(SEARCH("売掛金回収",V7)))</formula>
    </cfRule>
    <cfRule type="containsText" dxfId="30" priority="45" operator="containsText" text="現金売上">
      <formula>NOT(ISERROR(SEARCH("現金売上",V7)))</formula>
    </cfRule>
  </conditionalFormatting>
  <conditionalFormatting sqref="Y7:Y32">
    <cfRule type="containsText" dxfId="29" priority="16" operator="containsText" text="その他支出">
      <formula>NOT(ISERROR(SEARCH("その他支出",Y7)))</formula>
    </cfRule>
    <cfRule type="containsText" dxfId="28" priority="17" operator="containsText" text="前払金">
      <formula>NOT(ISERROR(SEARCH("前払金",Y7)))</formula>
    </cfRule>
    <cfRule type="containsText" dxfId="27" priority="18" operator="containsText" text="支払利息割引料">
      <formula>NOT(ISERROR(SEARCH("支払利息割引料",Y7)))</formula>
    </cfRule>
    <cfRule type="containsText" dxfId="26" priority="19" operator="containsText" text="その他諸経費">
      <formula>NOT(ISERROR(SEARCH("その他諸経費",Y7)))</formula>
    </cfRule>
    <cfRule type="containsText" dxfId="25" priority="20" operator="containsText" text="人件費">
      <formula>NOT(ISERROR(SEARCH("人件費",Y7)))</formula>
    </cfRule>
    <cfRule type="containsText" dxfId="24" priority="21" operator="containsText" text="外注費">
      <formula>NOT(ISERROR(SEARCH("外注費",Y7)))</formula>
    </cfRule>
    <cfRule type="containsText" dxfId="23" priority="22" operator="containsText" text="支払手形決済">
      <formula>NOT(ISERROR(SEARCH("支払手形決済",Y7)))</formula>
    </cfRule>
    <cfRule type="containsText" dxfId="22" priority="23" operator="containsText" text="買掛金支払">
      <formula>NOT(ISERROR(SEARCH("買掛金支払",Y7)))</formula>
    </cfRule>
    <cfRule type="containsText" dxfId="21" priority="24" operator="containsText" text="現金仕入">
      <formula>NOT(ISERROR(SEARCH("現金仕入",Y7)))</formula>
    </cfRule>
    <cfRule type="containsText" dxfId="20" priority="25" operator="containsText" text="前渡金">
      <formula>NOT(ISERROR(SEARCH("前渡金",Y7)))</formula>
    </cfRule>
    <cfRule type="containsText" dxfId="19" priority="26" operator="containsText" text="その他収入">
      <formula>NOT(ISERROR(SEARCH("その他収入",Y7)))</formula>
    </cfRule>
    <cfRule type="containsText" dxfId="18" priority="27" operator="containsText" text="割引手形">
      <formula>NOT(ISERROR(SEARCH("割引手形",Y7)))</formula>
    </cfRule>
    <cfRule type="containsText" dxfId="17" priority="28" operator="containsText" text="取立手形入金">
      <formula>NOT(ISERROR(SEARCH("取立手形入金",Y7)))</formula>
    </cfRule>
    <cfRule type="containsText" dxfId="16" priority="29" operator="containsText" text="売掛金回収">
      <formula>NOT(ISERROR(SEARCH("売掛金回収",Y7)))</formula>
    </cfRule>
    <cfRule type="containsText" dxfId="15" priority="30" operator="containsText" text="現金売上">
      <formula>NOT(ISERROR(SEARCH("現金売上",Y7)))</formula>
    </cfRule>
  </conditionalFormatting>
  <conditionalFormatting sqref="AB7:AB32">
    <cfRule type="containsText" dxfId="14" priority="1" operator="containsText" text="その他支出">
      <formula>NOT(ISERROR(SEARCH("その他支出",AB7)))</formula>
    </cfRule>
    <cfRule type="containsText" dxfId="13" priority="2" operator="containsText" text="前払金">
      <formula>NOT(ISERROR(SEARCH("前払金",AB7)))</formula>
    </cfRule>
    <cfRule type="containsText" dxfId="12" priority="3" operator="containsText" text="支払利息割引料">
      <formula>NOT(ISERROR(SEARCH("支払利息割引料",AB7)))</formula>
    </cfRule>
    <cfRule type="containsText" dxfId="11" priority="4" operator="containsText" text="その他諸経費">
      <formula>NOT(ISERROR(SEARCH("その他諸経費",AB7)))</formula>
    </cfRule>
    <cfRule type="containsText" dxfId="10" priority="5" operator="containsText" text="人件費">
      <formula>NOT(ISERROR(SEARCH("人件費",AB7)))</formula>
    </cfRule>
    <cfRule type="containsText" dxfId="9" priority="6" operator="containsText" text="外注費">
      <formula>NOT(ISERROR(SEARCH("外注費",AB7)))</formula>
    </cfRule>
    <cfRule type="containsText" dxfId="8" priority="7" operator="containsText" text="支払手形決済">
      <formula>NOT(ISERROR(SEARCH("支払手形決済",AB7)))</formula>
    </cfRule>
    <cfRule type="containsText" dxfId="7" priority="8" operator="containsText" text="買掛金支払">
      <formula>NOT(ISERROR(SEARCH("買掛金支払",AB7)))</formula>
    </cfRule>
    <cfRule type="containsText" dxfId="6" priority="9" operator="containsText" text="現金仕入">
      <formula>NOT(ISERROR(SEARCH("現金仕入",AB7)))</formula>
    </cfRule>
    <cfRule type="containsText" dxfId="5" priority="10" operator="containsText" text="前渡金">
      <formula>NOT(ISERROR(SEARCH("前渡金",AB7)))</formula>
    </cfRule>
    <cfRule type="containsText" dxfId="4" priority="11" operator="containsText" text="その他収入">
      <formula>NOT(ISERROR(SEARCH("その他収入",AB7)))</formula>
    </cfRule>
    <cfRule type="containsText" dxfId="3" priority="12" operator="containsText" text="割引手形">
      <formula>NOT(ISERROR(SEARCH("割引手形",AB7)))</formula>
    </cfRule>
    <cfRule type="containsText" dxfId="2" priority="13" operator="containsText" text="取立手形入金">
      <formula>NOT(ISERROR(SEARCH("取立手形入金",AB7)))</formula>
    </cfRule>
    <cfRule type="containsText" dxfId="1" priority="14" operator="containsText" text="売掛金回収">
      <formula>NOT(ISERROR(SEARCH("売掛金回収",AB7)))</formula>
    </cfRule>
    <cfRule type="containsText" dxfId="0" priority="15" operator="containsText" text="現金売上">
      <formula>NOT(ISERROR(SEARCH("現金売上",AB7)))</formula>
    </cfRule>
  </conditionalFormatting>
  <dataValidations count="1">
    <dataValidation type="list" allowBlank="1" showInputMessage="1" showErrorMessage="1" sqref="D7:D32 G7:G32 J7:J32 M7:M32 P7:P32 AB7:AB32 V7:V32 Y7:Y32 S7:S32" xr:uid="{56FFB11C-9DD3-430F-BEF6-4E82CB27B9FE}">
      <formula1>"現金売上,売掛金回収,前渡金,取立手形入金,割引手形,その他収入,現金仕入,買掛金支払,支払手形決済,外注費,人件費,その他諸経費,支払利息割引料,前払金,その他支出"</formula1>
    </dataValidation>
  </dataValidations>
  <pageMargins left="0.25" right="0.25" top="0.75" bottom="0.75" header="0.3" footer="0.3"/>
  <pageSetup paperSize="9" scale="52" orientation="landscape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69A922-508A-4F3D-A943-507FDC1D2C17}">
  <sheetPr>
    <tabColor rgb="FF00CC66"/>
  </sheetPr>
  <dimension ref="A1:AY63"/>
  <sheetViews>
    <sheetView showGridLines="0" zoomScaleNormal="100" workbookViewId="0">
      <selection activeCell="G35" sqref="G35:G36"/>
    </sheetView>
  </sheetViews>
  <sheetFormatPr defaultRowHeight="13.5"/>
  <cols>
    <col min="1" max="1" width="11.75" customWidth="1"/>
    <col min="2" max="2" width="13.625" customWidth="1"/>
    <col min="3" max="3" width="2.375" customWidth="1"/>
    <col min="4" max="4" width="4.625" customWidth="1"/>
    <col min="5" max="5" width="2.125" customWidth="1"/>
    <col min="6" max="6" width="9.875" customWidth="1"/>
    <col min="7" max="7" width="7.125" customWidth="1"/>
    <col min="8" max="8" width="2.75" customWidth="1"/>
    <col min="9" max="9" width="8.125" customWidth="1"/>
    <col min="10" max="12" width="8.625" customWidth="1"/>
    <col min="13" max="13" width="5.375" customWidth="1"/>
    <col min="14" max="14" width="8.875" customWidth="1"/>
    <col min="15" max="15" width="3" customWidth="1"/>
    <col min="16" max="16" width="0.875" customWidth="1"/>
    <col min="17" max="17" width="1.625" customWidth="1"/>
    <col min="18" max="20" width="1.5" customWidth="1"/>
    <col min="21" max="21" width="1" customWidth="1"/>
    <col min="22" max="22" width="0.875" customWidth="1"/>
    <col min="23" max="23" width="1.625" customWidth="1"/>
    <col min="24" max="26" width="1.5" customWidth="1"/>
    <col min="27" max="27" width="1" customWidth="1"/>
    <col min="28" max="28" width="0.875" customWidth="1"/>
    <col min="29" max="29" width="1.625" customWidth="1"/>
    <col min="30" max="32" width="1.5" customWidth="1"/>
    <col min="33" max="33" width="1" customWidth="1"/>
    <col min="34" max="34" width="0.875" customWidth="1"/>
    <col min="35" max="35" width="1.625" customWidth="1"/>
    <col min="36" max="38" width="1.5" customWidth="1"/>
    <col min="39" max="39" width="1" customWidth="1"/>
    <col min="40" max="40" width="0.875" customWidth="1"/>
    <col min="41" max="41" width="1.625" customWidth="1"/>
    <col min="42" max="44" width="1.5" customWidth="1"/>
    <col min="45" max="45" width="1" customWidth="1"/>
    <col min="46" max="46" width="0.875" customWidth="1"/>
    <col min="47" max="47" width="1.625" customWidth="1"/>
    <col min="48" max="50" width="1.5" customWidth="1"/>
    <col min="51" max="51" width="1.125" customWidth="1"/>
  </cols>
  <sheetData>
    <row r="1" spans="1:51" ht="13.5" customHeight="1">
      <c r="I1" s="1164" t="s">
        <v>236</v>
      </c>
      <c r="J1" s="1164"/>
      <c r="K1" s="1164"/>
      <c r="L1" s="1164"/>
      <c r="M1" s="1164"/>
      <c r="N1" s="1164"/>
    </row>
    <row r="2" spans="1:51" ht="20.100000000000001" customHeight="1">
      <c r="I2" s="1164"/>
      <c r="J2" s="1164"/>
      <c r="K2" s="1164"/>
      <c r="L2" s="1164"/>
      <c r="M2" s="1164"/>
      <c r="N2" s="1164"/>
      <c r="O2" s="1165" t="s">
        <v>88</v>
      </c>
      <c r="P2" s="1165"/>
      <c r="Q2" s="1165"/>
      <c r="R2" s="1165"/>
      <c r="S2" s="1165"/>
      <c r="T2" s="1165"/>
      <c r="U2" s="1165"/>
      <c r="V2" s="212"/>
      <c r="W2" s="984"/>
      <c r="X2" s="984"/>
      <c r="Y2" s="984"/>
      <c r="Z2" s="984"/>
      <c r="AA2" s="984"/>
      <c r="AB2" s="984"/>
      <c r="AC2" s="984"/>
      <c r="AD2" s="984"/>
      <c r="AE2" s="984"/>
      <c r="AF2" s="984"/>
      <c r="AG2" s="984"/>
      <c r="AH2" s="984"/>
      <c r="AI2" s="984"/>
      <c r="AJ2" s="984"/>
      <c r="AK2" s="984"/>
      <c r="AL2" s="984"/>
      <c r="AM2" s="984"/>
      <c r="AN2" s="984"/>
      <c r="AO2" s="984"/>
      <c r="AP2" s="984"/>
      <c r="AQ2" s="984"/>
      <c r="AR2" s="984"/>
      <c r="AS2" s="984"/>
      <c r="AT2" s="984"/>
      <c r="AU2" s="984"/>
    </row>
    <row r="3" spans="1:51" ht="20.45" customHeight="1">
      <c r="J3" s="216" t="s">
        <v>86</v>
      </c>
      <c r="K3" s="1166"/>
      <c r="L3" s="1166"/>
      <c r="M3" s="217" t="s">
        <v>237</v>
      </c>
      <c r="O3" s="1165" t="s">
        <v>8</v>
      </c>
      <c r="P3" s="1165"/>
      <c r="Q3" s="1165"/>
      <c r="R3" s="1165"/>
      <c r="S3" s="1165"/>
      <c r="T3" s="1165"/>
      <c r="U3" s="1165"/>
      <c r="W3" s="984"/>
      <c r="X3" s="984"/>
      <c r="Y3" s="984"/>
      <c r="Z3" s="984"/>
      <c r="AA3" s="984"/>
      <c r="AB3" s="984"/>
      <c r="AC3" s="984"/>
      <c r="AD3" s="984"/>
      <c r="AE3" s="984"/>
      <c r="AF3" s="984"/>
      <c r="AG3" s="984"/>
      <c r="AH3" s="984"/>
      <c r="AI3" s="984"/>
      <c r="AJ3" s="984"/>
      <c r="AK3" s="984"/>
      <c r="AL3" s="984"/>
      <c r="AM3" s="984"/>
      <c r="AN3" s="984"/>
      <c r="AO3" s="984"/>
      <c r="AP3" s="984"/>
      <c r="AQ3" s="984"/>
      <c r="AR3" s="984"/>
      <c r="AS3" s="984"/>
      <c r="AT3" s="984"/>
      <c r="AU3" s="984"/>
      <c r="AW3" s="985" t="s">
        <v>9</v>
      </c>
      <c r="AX3" s="985"/>
    </row>
    <row r="4" spans="1:51" ht="9.6" customHeight="1">
      <c r="I4" s="218"/>
      <c r="J4" s="219"/>
      <c r="K4" s="1153"/>
      <c r="L4" s="1153"/>
      <c r="M4" s="220"/>
      <c r="N4" s="213" t="s">
        <v>89</v>
      </c>
      <c r="O4" s="1154" t="s">
        <v>90</v>
      </c>
      <c r="P4" s="1154"/>
      <c r="Q4" s="1154"/>
      <c r="R4" s="1155" t="s">
        <v>91</v>
      </c>
      <c r="S4" s="1155"/>
      <c r="T4" s="1155"/>
    </row>
    <row r="5" spans="1:51" ht="15" customHeight="1">
      <c r="A5" s="1112" t="s">
        <v>238</v>
      </c>
      <c r="B5" s="1156" t="s">
        <v>239</v>
      </c>
      <c r="C5" s="1158" t="s">
        <v>240</v>
      </c>
      <c r="D5" s="1159"/>
      <c r="E5" s="1160"/>
      <c r="F5" s="1147" t="s">
        <v>241</v>
      </c>
      <c r="G5" s="1162" t="s">
        <v>242</v>
      </c>
      <c r="H5" s="1162"/>
      <c r="I5" s="221" t="s">
        <v>243</v>
      </c>
      <c r="J5" s="222" t="s">
        <v>244</v>
      </c>
      <c r="K5" s="223" t="s">
        <v>245</v>
      </c>
      <c r="L5" s="1162" t="s">
        <v>246</v>
      </c>
      <c r="M5" s="1147" t="s">
        <v>247</v>
      </c>
      <c r="N5" s="1147"/>
      <c r="O5" s="1147"/>
      <c r="P5" s="1148" t="s">
        <v>248</v>
      </c>
      <c r="Q5" s="1149"/>
      <c r="R5" s="1149"/>
      <c r="S5" s="1149"/>
      <c r="T5" s="1149"/>
      <c r="U5" s="1149"/>
      <c r="V5" s="1149"/>
      <c r="W5" s="1149"/>
      <c r="X5" s="1149"/>
      <c r="Y5" s="1149"/>
      <c r="Z5" s="1149"/>
      <c r="AA5" s="1149"/>
      <c r="AB5" s="1149"/>
      <c r="AC5" s="1149"/>
      <c r="AD5" s="1149"/>
      <c r="AE5" s="1149"/>
      <c r="AF5" s="1149"/>
      <c r="AG5" s="1149"/>
      <c r="AH5" s="1149"/>
      <c r="AI5" s="1149"/>
      <c r="AJ5" s="1149"/>
      <c r="AK5" s="1149"/>
      <c r="AL5" s="1149"/>
      <c r="AM5" s="1149"/>
      <c r="AN5" s="1149"/>
      <c r="AO5" s="1149"/>
      <c r="AP5" s="1149"/>
      <c r="AQ5" s="1149"/>
      <c r="AR5" s="1149"/>
      <c r="AS5" s="1149"/>
      <c r="AT5" s="1149"/>
      <c r="AU5" s="1149"/>
      <c r="AV5" s="1149"/>
      <c r="AW5" s="1149"/>
      <c r="AX5" s="1149"/>
      <c r="AY5" s="1150"/>
    </row>
    <row r="6" spans="1:51" ht="15" customHeight="1">
      <c r="A6" s="1114"/>
      <c r="B6" s="1157"/>
      <c r="C6" s="224"/>
      <c r="D6" s="225" t="s">
        <v>2</v>
      </c>
      <c r="E6" s="225" t="s">
        <v>3</v>
      </c>
      <c r="F6" s="1161"/>
      <c r="G6" s="226" t="s">
        <v>249</v>
      </c>
      <c r="H6" s="226" t="s">
        <v>250</v>
      </c>
      <c r="I6" s="227" t="s">
        <v>251</v>
      </c>
      <c r="J6" s="227" t="s">
        <v>252</v>
      </c>
      <c r="K6" s="228" t="s">
        <v>253</v>
      </c>
      <c r="L6" s="1163"/>
      <c r="M6" s="229" t="s">
        <v>254</v>
      </c>
      <c r="N6" s="229" t="s">
        <v>255</v>
      </c>
      <c r="O6" s="230" t="s">
        <v>256</v>
      </c>
      <c r="P6" s="1151"/>
      <c r="Q6" s="1152"/>
      <c r="R6" s="231" t="s">
        <v>3</v>
      </c>
      <c r="S6" s="232" t="s">
        <v>257</v>
      </c>
      <c r="T6" s="232" t="s">
        <v>258</v>
      </c>
      <c r="U6" s="233"/>
      <c r="V6" s="1151"/>
      <c r="W6" s="1152"/>
      <c r="X6" s="231" t="s">
        <v>3</v>
      </c>
      <c r="Y6" s="232" t="s">
        <v>257</v>
      </c>
      <c r="Z6" s="232" t="s">
        <v>258</v>
      </c>
      <c r="AA6" s="233"/>
      <c r="AB6" s="1151"/>
      <c r="AC6" s="1152"/>
      <c r="AD6" s="231" t="s">
        <v>3</v>
      </c>
      <c r="AE6" s="232" t="s">
        <v>257</v>
      </c>
      <c r="AF6" s="232" t="s">
        <v>258</v>
      </c>
      <c r="AG6" s="233"/>
      <c r="AH6" s="1151"/>
      <c r="AI6" s="1152"/>
      <c r="AJ6" s="231" t="s">
        <v>3</v>
      </c>
      <c r="AK6" s="232" t="s">
        <v>257</v>
      </c>
      <c r="AL6" s="232" t="s">
        <v>258</v>
      </c>
      <c r="AM6" s="233"/>
      <c r="AN6" s="1151"/>
      <c r="AO6" s="1152"/>
      <c r="AP6" s="231" t="s">
        <v>3</v>
      </c>
      <c r="AQ6" s="232" t="s">
        <v>257</v>
      </c>
      <c r="AR6" s="232" t="s">
        <v>258</v>
      </c>
      <c r="AS6" s="233"/>
      <c r="AT6" s="1151"/>
      <c r="AU6" s="1152"/>
      <c r="AV6" s="231" t="s">
        <v>3</v>
      </c>
      <c r="AW6" s="232" t="s">
        <v>257</v>
      </c>
      <c r="AX6" s="232" t="s">
        <v>258</v>
      </c>
      <c r="AY6" s="234"/>
    </row>
    <row r="7" spans="1:51" ht="12" customHeight="1">
      <c r="A7" s="1139"/>
      <c r="B7" s="1145"/>
      <c r="C7" s="235" t="s">
        <v>259</v>
      </c>
      <c r="D7" s="236"/>
      <c r="E7" s="237"/>
      <c r="F7" s="1129"/>
      <c r="G7" s="1129"/>
      <c r="H7" s="1137" t="str">
        <f>IF(F7&gt;0,G7/F7%,"")</f>
        <v/>
      </c>
      <c r="I7" s="1129"/>
      <c r="J7" s="1128" t="str">
        <f>IF(G7="","",G7-I7)</f>
        <v/>
      </c>
      <c r="K7" s="1128" t="str">
        <f>IF(F7="","",F7-I7)</f>
        <v/>
      </c>
      <c r="L7" s="1129"/>
      <c r="M7" s="1131"/>
      <c r="N7" s="1129"/>
      <c r="O7" s="1133"/>
      <c r="P7" s="1142"/>
      <c r="Q7" s="1111"/>
      <c r="R7" s="1111"/>
      <c r="S7" s="1111"/>
      <c r="T7" s="1111"/>
      <c r="U7" s="1111"/>
      <c r="V7" s="1142"/>
      <c r="W7" s="1111"/>
      <c r="X7" s="1111"/>
      <c r="Y7" s="1111"/>
      <c r="Z7" s="1111"/>
      <c r="AA7" s="1143"/>
      <c r="AB7" s="1142"/>
      <c r="AC7" s="1111"/>
      <c r="AD7" s="1111"/>
      <c r="AE7" s="1111"/>
      <c r="AF7" s="1111"/>
      <c r="AG7" s="1143"/>
      <c r="AH7" s="1142"/>
      <c r="AI7" s="1111"/>
      <c r="AJ7" s="1111"/>
      <c r="AK7" s="1111"/>
      <c r="AL7" s="1111"/>
      <c r="AM7" s="1143"/>
      <c r="AN7" s="1142"/>
      <c r="AO7" s="1111"/>
      <c r="AP7" s="1111"/>
      <c r="AQ7" s="1111"/>
      <c r="AR7" s="1111"/>
      <c r="AS7" s="1143"/>
      <c r="AT7" s="1142"/>
      <c r="AU7" s="1111"/>
      <c r="AV7" s="1111"/>
      <c r="AW7" s="1111"/>
      <c r="AX7" s="1111"/>
      <c r="AY7" s="1144"/>
    </row>
    <row r="8" spans="1:51" ht="12" customHeight="1">
      <c r="A8" s="1139"/>
      <c r="B8" s="1146"/>
      <c r="C8" s="238" t="s">
        <v>260</v>
      </c>
      <c r="D8" s="239"/>
      <c r="E8" s="240"/>
      <c r="F8" s="1129"/>
      <c r="G8" s="1129"/>
      <c r="H8" s="1137"/>
      <c r="I8" s="1129"/>
      <c r="J8" s="1128"/>
      <c r="K8" s="1128"/>
      <c r="L8" s="1016"/>
      <c r="M8" s="1131"/>
      <c r="N8" s="1129"/>
      <c r="O8" s="1133"/>
      <c r="P8" s="241" t="s">
        <v>86</v>
      </c>
      <c r="Q8" s="1111"/>
      <c r="R8" s="1111"/>
      <c r="S8" s="1111"/>
      <c r="T8" s="1111"/>
      <c r="U8" s="242" t="s">
        <v>5</v>
      </c>
      <c r="V8" s="241" t="s">
        <v>86</v>
      </c>
      <c r="W8" s="1111"/>
      <c r="X8" s="1111"/>
      <c r="Y8" s="1111"/>
      <c r="Z8" s="1111"/>
      <c r="AA8" s="243" t="s">
        <v>5</v>
      </c>
      <c r="AB8" s="244" t="s">
        <v>86</v>
      </c>
      <c r="AC8" s="1111"/>
      <c r="AD8" s="1111"/>
      <c r="AE8" s="1111"/>
      <c r="AF8" s="1111"/>
      <c r="AG8" s="243" t="s">
        <v>5</v>
      </c>
      <c r="AH8" s="244" t="s">
        <v>86</v>
      </c>
      <c r="AI8" s="1111"/>
      <c r="AJ8" s="1111"/>
      <c r="AK8" s="1111"/>
      <c r="AL8" s="1111"/>
      <c r="AM8" s="243" t="s">
        <v>5</v>
      </c>
      <c r="AN8" s="244" t="s">
        <v>86</v>
      </c>
      <c r="AO8" s="1111"/>
      <c r="AP8" s="1111"/>
      <c r="AQ8" s="1111"/>
      <c r="AR8" s="1111"/>
      <c r="AS8" s="243" t="s">
        <v>5</v>
      </c>
      <c r="AT8" s="244" t="s">
        <v>86</v>
      </c>
      <c r="AU8" s="1111"/>
      <c r="AV8" s="1111"/>
      <c r="AW8" s="1111"/>
      <c r="AX8" s="1111"/>
      <c r="AY8" s="245" t="s">
        <v>91</v>
      </c>
    </row>
    <row r="9" spans="1:51" ht="12" customHeight="1">
      <c r="A9" s="1138"/>
      <c r="B9" s="1140"/>
      <c r="C9" s="246" t="s">
        <v>259</v>
      </c>
      <c r="D9" s="247"/>
      <c r="E9" s="248"/>
      <c r="F9" s="856"/>
      <c r="G9" s="856"/>
      <c r="H9" s="1136" t="str">
        <f>IF(F9&gt;0,G9/F9%,"")</f>
        <v/>
      </c>
      <c r="I9" s="856"/>
      <c r="J9" s="859" t="str">
        <f>IF(G9="","",G9-I9)</f>
        <v/>
      </c>
      <c r="K9" s="859" t="str">
        <f>IF(F9="","",F9-I9)</f>
        <v/>
      </c>
      <c r="L9" s="856"/>
      <c r="M9" s="1130"/>
      <c r="N9" s="856"/>
      <c r="O9" s="1132"/>
      <c r="P9" s="1124"/>
      <c r="Q9" s="1125"/>
      <c r="R9" s="1125"/>
      <c r="S9" s="1125"/>
      <c r="T9" s="1125"/>
      <c r="U9" s="1126"/>
      <c r="V9" s="1124"/>
      <c r="W9" s="1125"/>
      <c r="X9" s="1125"/>
      <c r="Y9" s="1125"/>
      <c r="Z9" s="1125"/>
      <c r="AA9" s="1126"/>
      <c r="AB9" s="1124"/>
      <c r="AC9" s="1125"/>
      <c r="AD9" s="1125"/>
      <c r="AE9" s="1125"/>
      <c r="AF9" s="1125"/>
      <c r="AG9" s="1126"/>
      <c r="AH9" s="1124"/>
      <c r="AI9" s="1125"/>
      <c r="AJ9" s="1125"/>
      <c r="AK9" s="1125"/>
      <c r="AL9" s="1125"/>
      <c r="AM9" s="1126"/>
      <c r="AN9" s="1124"/>
      <c r="AO9" s="1125"/>
      <c r="AP9" s="1125"/>
      <c r="AQ9" s="1125"/>
      <c r="AR9" s="1125"/>
      <c r="AS9" s="1126"/>
      <c r="AT9" s="1124"/>
      <c r="AU9" s="1125"/>
      <c r="AV9" s="1125"/>
      <c r="AW9" s="1125"/>
      <c r="AX9" s="1125"/>
      <c r="AY9" s="1127"/>
    </row>
    <row r="10" spans="1:51" ht="12" customHeight="1">
      <c r="A10" s="1139"/>
      <c r="B10" s="1140"/>
      <c r="C10" s="249" t="s">
        <v>260</v>
      </c>
      <c r="D10" s="250"/>
      <c r="E10" s="251"/>
      <c r="F10" s="1129"/>
      <c r="G10" s="1129"/>
      <c r="H10" s="1137"/>
      <c r="I10" s="1129"/>
      <c r="J10" s="1128"/>
      <c r="K10" s="1128"/>
      <c r="L10" s="1016"/>
      <c r="M10" s="1131"/>
      <c r="N10" s="1129"/>
      <c r="O10" s="1133"/>
      <c r="P10" s="241" t="s">
        <v>86</v>
      </c>
      <c r="Q10" s="1111"/>
      <c r="R10" s="1111"/>
      <c r="S10" s="1111"/>
      <c r="T10" s="1111"/>
      <c r="U10" s="242" t="s">
        <v>5</v>
      </c>
      <c r="V10" s="241" t="s">
        <v>86</v>
      </c>
      <c r="W10" s="1111"/>
      <c r="X10" s="1111"/>
      <c r="Y10" s="1111"/>
      <c r="Z10" s="1111"/>
      <c r="AA10" s="243" t="s">
        <v>5</v>
      </c>
      <c r="AB10" s="244" t="s">
        <v>86</v>
      </c>
      <c r="AC10" s="1111"/>
      <c r="AD10" s="1111"/>
      <c r="AE10" s="1111"/>
      <c r="AF10" s="1111"/>
      <c r="AG10" s="243" t="s">
        <v>5</v>
      </c>
      <c r="AH10" s="244" t="s">
        <v>86</v>
      </c>
      <c r="AI10" s="1111"/>
      <c r="AJ10" s="1111"/>
      <c r="AK10" s="1111"/>
      <c r="AL10" s="1111"/>
      <c r="AM10" s="243" t="s">
        <v>5</v>
      </c>
      <c r="AN10" s="244" t="s">
        <v>86</v>
      </c>
      <c r="AO10" s="1111"/>
      <c r="AP10" s="1111"/>
      <c r="AQ10" s="1111"/>
      <c r="AR10" s="1111"/>
      <c r="AS10" s="243" t="s">
        <v>5</v>
      </c>
      <c r="AT10" s="244" t="s">
        <v>86</v>
      </c>
      <c r="AU10" s="1111"/>
      <c r="AV10" s="1111"/>
      <c r="AW10" s="1111"/>
      <c r="AX10" s="1111"/>
      <c r="AY10" s="245" t="s">
        <v>91</v>
      </c>
    </row>
    <row r="11" spans="1:51" ht="12" customHeight="1">
      <c r="A11" s="1138"/>
      <c r="B11" s="1140"/>
      <c r="C11" s="246" t="s">
        <v>259</v>
      </c>
      <c r="D11" s="247"/>
      <c r="E11" s="248"/>
      <c r="F11" s="856"/>
      <c r="G11" s="856"/>
      <c r="H11" s="1136" t="str">
        <f>IF(F11&gt;0,G11/F11%,"")</f>
        <v/>
      </c>
      <c r="I11" s="856"/>
      <c r="J11" s="859" t="str">
        <f>IF(G11="","",G11-I11)</f>
        <v/>
      </c>
      <c r="K11" s="859" t="str">
        <f>IF(F11="","",F11-I11)</f>
        <v/>
      </c>
      <c r="L11" s="856"/>
      <c r="M11" s="1130"/>
      <c r="N11" s="856"/>
      <c r="O11" s="1132"/>
      <c r="P11" s="1124"/>
      <c r="Q11" s="1125"/>
      <c r="R11" s="1125"/>
      <c r="S11" s="1125"/>
      <c r="T11" s="1125"/>
      <c r="U11" s="1126"/>
      <c r="V11" s="1124"/>
      <c r="W11" s="1125"/>
      <c r="X11" s="1125"/>
      <c r="Y11" s="1125"/>
      <c r="Z11" s="1125"/>
      <c r="AA11" s="1126"/>
      <c r="AB11" s="1124"/>
      <c r="AC11" s="1125"/>
      <c r="AD11" s="1125"/>
      <c r="AE11" s="1125"/>
      <c r="AF11" s="1125"/>
      <c r="AG11" s="1126"/>
      <c r="AH11" s="1124"/>
      <c r="AI11" s="1125"/>
      <c r="AJ11" s="1125"/>
      <c r="AK11" s="1125"/>
      <c r="AL11" s="1125"/>
      <c r="AM11" s="1126"/>
      <c r="AN11" s="1124"/>
      <c r="AO11" s="1125"/>
      <c r="AP11" s="1125"/>
      <c r="AQ11" s="1125"/>
      <c r="AR11" s="1125"/>
      <c r="AS11" s="1126"/>
      <c r="AT11" s="1124"/>
      <c r="AU11" s="1125"/>
      <c r="AV11" s="1125"/>
      <c r="AW11" s="1125"/>
      <c r="AX11" s="1125"/>
      <c r="AY11" s="1127"/>
    </row>
    <row r="12" spans="1:51" ht="12" customHeight="1">
      <c r="A12" s="1139"/>
      <c r="B12" s="1140"/>
      <c r="C12" s="238" t="s">
        <v>260</v>
      </c>
      <c r="D12" s="239"/>
      <c r="E12" s="240"/>
      <c r="F12" s="1129"/>
      <c r="G12" s="1129"/>
      <c r="H12" s="1137"/>
      <c r="I12" s="1129"/>
      <c r="J12" s="1128"/>
      <c r="K12" s="1128"/>
      <c r="L12" s="1016"/>
      <c r="M12" s="1131"/>
      <c r="N12" s="1129"/>
      <c r="O12" s="1133"/>
      <c r="P12" s="241" t="s">
        <v>86</v>
      </c>
      <c r="Q12" s="1111"/>
      <c r="R12" s="1111"/>
      <c r="S12" s="1111"/>
      <c r="T12" s="1111"/>
      <c r="U12" s="242" t="s">
        <v>5</v>
      </c>
      <c r="V12" s="241" t="s">
        <v>86</v>
      </c>
      <c r="W12" s="1111"/>
      <c r="X12" s="1111"/>
      <c r="Y12" s="1111"/>
      <c r="Z12" s="1111"/>
      <c r="AA12" s="243" t="s">
        <v>5</v>
      </c>
      <c r="AB12" s="244" t="s">
        <v>86</v>
      </c>
      <c r="AC12" s="1111"/>
      <c r="AD12" s="1111"/>
      <c r="AE12" s="1111"/>
      <c r="AF12" s="1111"/>
      <c r="AG12" s="243" t="s">
        <v>5</v>
      </c>
      <c r="AH12" s="244" t="s">
        <v>86</v>
      </c>
      <c r="AI12" s="1111"/>
      <c r="AJ12" s="1111"/>
      <c r="AK12" s="1111"/>
      <c r="AL12" s="1111"/>
      <c r="AM12" s="243" t="s">
        <v>5</v>
      </c>
      <c r="AN12" s="244" t="s">
        <v>86</v>
      </c>
      <c r="AO12" s="1111"/>
      <c r="AP12" s="1111"/>
      <c r="AQ12" s="1111"/>
      <c r="AR12" s="1111"/>
      <c r="AS12" s="243" t="s">
        <v>5</v>
      </c>
      <c r="AT12" s="244" t="s">
        <v>86</v>
      </c>
      <c r="AU12" s="1111"/>
      <c r="AV12" s="1111"/>
      <c r="AW12" s="1111"/>
      <c r="AX12" s="1111"/>
      <c r="AY12" s="245" t="s">
        <v>91</v>
      </c>
    </row>
    <row r="13" spans="1:51" ht="12" customHeight="1">
      <c r="A13" s="1138"/>
      <c r="B13" s="1140"/>
      <c r="C13" s="246" t="s">
        <v>259</v>
      </c>
      <c r="D13" s="247"/>
      <c r="E13" s="248"/>
      <c r="F13" s="856"/>
      <c r="G13" s="856"/>
      <c r="H13" s="1136" t="str">
        <f>IF(F13&gt;0,G13/F13%,"")</f>
        <v/>
      </c>
      <c r="I13" s="856"/>
      <c r="J13" s="859" t="str">
        <f>IF(G13="","",G13-I13)</f>
        <v/>
      </c>
      <c r="K13" s="859" t="str">
        <f>IF(F13="","",F13-I13)</f>
        <v/>
      </c>
      <c r="L13" s="856"/>
      <c r="M13" s="1130"/>
      <c r="N13" s="856"/>
      <c r="O13" s="1132"/>
      <c r="P13" s="1124"/>
      <c r="Q13" s="1125"/>
      <c r="R13" s="1125"/>
      <c r="S13" s="1125"/>
      <c r="T13" s="1125"/>
      <c r="U13" s="1126"/>
      <c r="V13" s="1124"/>
      <c r="W13" s="1125"/>
      <c r="X13" s="1125"/>
      <c r="Y13" s="1125"/>
      <c r="Z13" s="1125"/>
      <c r="AA13" s="1126"/>
      <c r="AB13" s="1124"/>
      <c r="AC13" s="1125"/>
      <c r="AD13" s="1125"/>
      <c r="AE13" s="1125"/>
      <c r="AF13" s="1125"/>
      <c r="AG13" s="1126"/>
      <c r="AH13" s="1124"/>
      <c r="AI13" s="1125"/>
      <c r="AJ13" s="1125"/>
      <c r="AK13" s="1125"/>
      <c r="AL13" s="1125"/>
      <c r="AM13" s="1126"/>
      <c r="AN13" s="1124"/>
      <c r="AO13" s="1125"/>
      <c r="AP13" s="1125"/>
      <c r="AQ13" s="1125"/>
      <c r="AR13" s="1125"/>
      <c r="AS13" s="1126"/>
      <c r="AT13" s="1124"/>
      <c r="AU13" s="1125"/>
      <c r="AV13" s="1125"/>
      <c r="AW13" s="1125"/>
      <c r="AX13" s="1125"/>
      <c r="AY13" s="1127"/>
    </row>
    <row r="14" spans="1:51" ht="12" customHeight="1">
      <c r="A14" s="1139"/>
      <c r="B14" s="1140"/>
      <c r="C14" s="249" t="s">
        <v>260</v>
      </c>
      <c r="D14" s="250"/>
      <c r="E14" s="251"/>
      <c r="F14" s="1129"/>
      <c r="G14" s="1129"/>
      <c r="H14" s="1137"/>
      <c r="I14" s="1129"/>
      <c r="J14" s="1128"/>
      <c r="K14" s="1128"/>
      <c r="L14" s="1016"/>
      <c r="M14" s="1131"/>
      <c r="N14" s="1129"/>
      <c r="O14" s="1133"/>
      <c r="P14" s="241" t="s">
        <v>86</v>
      </c>
      <c r="Q14" s="1111"/>
      <c r="R14" s="1111"/>
      <c r="S14" s="1111"/>
      <c r="T14" s="1111"/>
      <c r="U14" s="242" t="s">
        <v>5</v>
      </c>
      <c r="V14" s="241" t="s">
        <v>86</v>
      </c>
      <c r="W14" s="1111"/>
      <c r="X14" s="1111"/>
      <c r="Y14" s="1111"/>
      <c r="Z14" s="1111"/>
      <c r="AA14" s="243" t="s">
        <v>5</v>
      </c>
      <c r="AB14" s="244" t="s">
        <v>86</v>
      </c>
      <c r="AC14" s="1111"/>
      <c r="AD14" s="1111"/>
      <c r="AE14" s="1111"/>
      <c r="AF14" s="1111"/>
      <c r="AG14" s="243" t="s">
        <v>5</v>
      </c>
      <c r="AH14" s="244" t="s">
        <v>86</v>
      </c>
      <c r="AI14" s="1111"/>
      <c r="AJ14" s="1111"/>
      <c r="AK14" s="1111"/>
      <c r="AL14" s="1111"/>
      <c r="AM14" s="243" t="s">
        <v>5</v>
      </c>
      <c r="AN14" s="244" t="s">
        <v>86</v>
      </c>
      <c r="AO14" s="1111"/>
      <c r="AP14" s="1111"/>
      <c r="AQ14" s="1111"/>
      <c r="AR14" s="1111"/>
      <c r="AS14" s="243" t="s">
        <v>5</v>
      </c>
      <c r="AT14" s="244" t="s">
        <v>86</v>
      </c>
      <c r="AU14" s="1111"/>
      <c r="AV14" s="1111"/>
      <c r="AW14" s="1111"/>
      <c r="AX14" s="1111"/>
      <c r="AY14" s="245" t="s">
        <v>261</v>
      </c>
    </row>
    <row r="15" spans="1:51" ht="12" customHeight="1">
      <c r="A15" s="1138"/>
      <c r="B15" s="1140"/>
      <c r="C15" s="246" t="s">
        <v>259</v>
      </c>
      <c r="D15" s="247"/>
      <c r="E15" s="248"/>
      <c r="F15" s="856"/>
      <c r="G15" s="856"/>
      <c r="H15" s="1136" t="str">
        <f>IF(F15&gt;0,G15/F15%,"")</f>
        <v/>
      </c>
      <c r="I15" s="856"/>
      <c r="J15" s="859" t="str">
        <f>IF(G15="","",G15-I15)</f>
        <v/>
      </c>
      <c r="K15" s="859" t="str">
        <f>IF(F15="","",F15-I15)</f>
        <v/>
      </c>
      <c r="L15" s="856"/>
      <c r="M15" s="1130"/>
      <c r="N15" s="856"/>
      <c r="O15" s="1132"/>
      <c r="P15" s="1124"/>
      <c r="Q15" s="1125"/>
      <c r="R15" s="1125"/>
      <c r="S15" s="1125"/>
      <c r="T15" s="1125"/>
      <c r="U15" s="1126"/>
      <c r="V15" s="1124"/>
      <c r="W15" s="1125"/>
      <c r="X15" s="1125"/>
      <c r="Y15" s="1125"/>
      <c r="Z15" s="1125"/>
      <c r="AA15" s="1126"/>
      <c r="AB15" s="1124"/>
      <c r="AC15" s="1125"/>
      <c r="AD15" s="1125"/>
      <c r="AE15" s="1125"/>
      <c r="AF15" s="1125"/>
      <c r="AG15" s="1126"/>
      <c r="AH15" s="1124"/>
      <c r="AI15" s="1125"/>
      <c r="AJ15" s="1125"/>
      <c r="AK15" s="1125"/>
      <c r="AL15" s="1125"/>
      <c r="AM15" s="1126"/>
      <c r="AN15" s="1124"/>
      <c r="AO15" s="1125"/>
      <c r="AP15" s="1125"/>
      <c r="AQ15" s="1125"/>
      <c r="AR15" s="1125"/>
      <c r="AS15" s="1126"/>
      <c r="AT15" s="1124"/>
      <c r="AU15" s="1125"/>
      <c r="AV15" s="1125"/>
      <c r="AW15" s="1125"/>
      <c r="AX15" s="1125"/>
      <c r="AY15" s="1127"/>
    </row>
    <row r="16" spans="1:51" ht="12" customHeight="1">
      <c r="A16" s="1139"/>
      <c r="B16" s="1140"/>
      <c r="C16" s="238" t="s">
        <v>260</v>
      </c>
      <c r="D16" s="239"/>
      <c r="E16" s="240"/>
      <c r="F16" s="1129"/>
      <c r="G16" s="1129"/>
      <c r="H16" s="1137"/>
      <c r="I16" s="1129"/>
      <c r="J16" s="1128"/>
      <c r="K16" s="1128"/>
      <c r="L16" s="1016"/>
      <c r="M16" s="1131"/>
      <c r="N16" s="1129"/>
      <c r="O16" s="1133"/>
      <c r="P16" s="241" t="s">
        <v>86</v>
      </c>
      <c r="Q16" s="1111"/>
      <c r="R16" s="1111"/>
      <c r="S16" s="1111"/>
      <c r="T16" s="1111"/>
      <c r="U16" s="242" t="s">
        <v>5</v>
      </c>
      <c r="V16" s="241" t="s">
        <v>86</v>
      </c>
      <c r="W16" s="1111"/>
      <c r="X16" s="1111"/>
      <c r="Y16" s="1111"/>
      <c r="Z16" s="1111"/>
      <c r="AA16" s="243" t="s">
        <v>5</v>
      </c>
      <c r="AB16" s="244" t="s">
        <v>86</v>
      </c>
      <c r="AC16" s="1111"/>
      <c r="AD16" s="1111"/>
      <c r="AE16" s="1111"/>
      <c r="AF16" s="1111"/>
      <c r="AG16" s="243" t="s">
        <v>5</v>
      </c>
      <c r="AH16" s="244" t="s">
        <v>86</v>
      </c>
      <c r="AI16" s="1111"/>
      <c r="AJ16" s="1111"/>
      <c r="AK16" s="1111"/>
      <c r="AL16" s="1111"/>
      <c r="AM16" s="243" t="s">
        <v>5</v>
      </c>
      <c r="AN16" s="244" t="s">
        <v>86</v>
      </c>
      <c r="AO16" s="1111"/>
      <c r="AP16" s="1111"/>
      <c r="AQ16" s="1111"/>
      <c r="AR16" s="1111"/>
      <c r="AS16" s="243" t="s">
        <v>5</v>
      </c>
      <c r="AT16" s="244" t="s">
        <v>86</v>
      </c>
      <c r="AU16" s="1111"/>
      <c r="AV16" s="1111"/>
      <c r="AW16" s="1111"/>
      <c r="AX16" s="1111"/>
      <c r="AY16" s="245" t="s">
        <v>261</v>
      </c>
    </row>
    <row r="17" spans="1:51" ht="12" customHeight="1">
      <c r="A17" s="1138"/>
      <c r="B17" s="1140"/>
      <c r="C17" s="252" t="s">
        <v>259</v>
      </c>
      <c r="D17" s="247"/>
      <c r="E17" s="248"/>
      <c r="F17" s="856"/>
      <c r="G17" s="856"/>
      <c r="H17" s="1136" t="str">
        <f>IF(F17&gt;0,G17/F17%,"")</f>
        <v/>
      </c>
      <c r="I17" s="856"/>
      <c r="J17" s="859" t="str">
        <f>IF(G17="","",G17-I17)</f>
        <v/>
      </c>
      <c r="K17" s="859" t="str">
        <f>IF(F17="","",F17-I17)</f>
        <v/>
      </c>
      <c r="L17" s="856"/>
      <c r="M17" s="1130"/>
      <c r="N17" s="856"/>
      <c r="O17" s="1132"/>
      <c r="P17" s="1124"/>
      <c r="Q17" s="1125"/>
      <c r="R17" s="1125"/>
      <c r="S17" s="1125"/>
      <c r="T17" s="1125"/>
      <c r="U17" s="1126"/>
      <c r="V17" s="1124"/>
      <c r="W17" s="1125"/>
      <c r="X17" s="1125"/>
      <c r="Y17" s="1125"/>
      <c r="Z17" s="1125"/>
      <c r="AA17" s="1126"/>
      <c r="AB17" s="1124"/>
      <c r="AC17" s="1125"/>
      <c r="AD17" s="1125"/>
      <c r="AE17" s="1125"/>
      <c r="AF17" s="1125"/>
      <c r="AG17" s="1126"/>
      <c r="AH17" s="1124"/>
      <c r="AI17" s="1125"/>
      <c r="AJ17" s="1125"/>
      <c r="AK17" s="1125"/>
      <c r="AL17" s="1125"/>
      <c r="AM17" s="1126"/>
      <c r="AN17" s="1124"/>
      <c r="AO17" s="1125"/>
      <c r="AP17" s="1125"/>
      <c r="AQ17" s="1125"/>
      <c r="AR17" s="1125"/>
      <c r="AS17" s="1126"/>
      <c r="AT17" s="1124"/>
      <c r="AU17" s="1125"/>
      <c r="AV17" s="1125"/>
      <c r="AW17" s="1125"/>
      <c r="AX17" s="1125"/>
      <c r="AY17" s="1127"/>
    </row>
    <row r="18" spans="1:51" ht="12" customHeight="1">
      <c r="A18" s="1139"/>
      <c r="B18" s="1140"/>
      <c r="C18" s="238" t="s">
        <v>260</v>
      </c>
      <c r="D18" s="239"/>
      <c r="E18" s="240"/>
      <c r="F18" s="1129"/>
      <c r="G18" s="1129"/>
      <c r="H18" s="1137"/>
      <c r="I18" s="1129"/>
      <c r="J18" s="1128"/>
      <c r="K18" s="1128"/>
      <c r="L18" s="1016"/>
      <c r="M18" s="1131"/>
      <c r="N18" s="1129"/>
      <c r="O18" s="1133"/>
      <c r="P18" s="241" t="s">
        <v>86</v>
      </c>
      <c r="Q18" s="1111"/>
      <c r="R18" s="1111"/>
      <c r="S18" s="1111"/>
      <c r="T18" s="1111"/>
      <c r="U18" s="242" t="s">
        <v>5</v>
      </c>
      <c r="V18" s="241" t="s">
        <v>86</v>
      </c>
      <c r="W18" s="1111"/>
      <c r="X18" s="1111"/>
      <c r="Y18" s="1111"/>
      <c r="Z18" s="1111"/>
      <c r="AA18" s="243" t="s">
        <v>5</v>
      </c>
      <c r="AB18" s="244" t="s">
        <v>86</v>
      </c>
      <c r="AC18" s="1111"/>
      <c r="AD18" s="1111"/>
      <c r="AE18" s="1111"/>
      <c r="AF18" s="1111"/>
      <c r="AG18" s="243" t="s">
        <v>5</v>
      </c>
      <c r="AH18" s="244" t="s">
        <v>86</v>
      </c>
      <c r="AI18" s="1111"/>
      <c r="AJ18" s="1111"/>
      <c r="AK18" s="1111"/>
      <c r="AL18" s="1111"/>
      <c r="AM18" s="243" t="s">
        <v>5</v>
      </c>
      <c r="AN18" s="244" t="s">
        <v>86</v>
      </c>
      <c r="AO18" s="1111"/>
      <c r="AP18" s="1111"/>
      <c r="AQ18" s="1111"/>
      <c r="AR18" s="1111"/>
      <c r="AS18" s="243" t="s">
        <v>5</v>
      </c>
      <c r="AT18" s="244" t="s">
        <v>86</v>
      </c>
      <c r="AU18" s="1111"/>
      <c r="AV18" s="1111"/>
      <c r="AW18" s="1111"/>
      <c r="AX18" s="1111"/>
      <c r="AY18" s="245" t="s">
        <v>261</v>
      </c>
    </row>
    <row r="19" spans="1:51" ht="12" customHeight="1">
      <c r="A19" s="1138"/>
      <c r="B19" s="1140"/>
      <c r="C19" s="246" t="s">
        <v>259</v>
      </c>
      <c r="D19" s="247"/>
      <c r="E19" s="248"/>
      <c r="F19" s="856"/>
      <c r="G19" s="856"/>
      <c r="H19" s="1136" t="str">
        <f>IF(F19&gt;0,G19/F19%,"")</f>
        <v/>
      </c>
      <c r="I19" s="856"/>
      <c r="J19" s="859" t="str">
        <f>IF(G19="","",G19-I19)</f>
        <v/>
      </c>
      <c r="K19" s="859" t="str">
        <f>IF(F19="","",F19-I19)</f>
        <v/>
      </c>
      <c r="L19" s="856"/>
      <c r="M19" s="1130"/>
      <c r="N19" s="856"/>
      <c r="O19" s="1132"/>
      <c r="P19" s="1124"/>
      <c r="Q19" s="1125"/>
      <c r="R19" s="1125"/>
      <c r="S19" s="1125"/>
      <c r="T19" s="1125"/>
      <c r="U19" s="1126"/>
      <c r="V19" s="1124"/>
      <c r="W19" s="1125"/>
      <c r="X19" s="1125"/>
      <c r="Y19" s="1125"/>
      <c r="Z19" s="1125"/>
      <c r="AA19" s="1126"/>
      <c r="AB19" s="1124"/>
      <c r="AC19" s="1125"/>
      <c r="AD19" s="1125"/>
      <c r="AE19" s="1125"/>
      <c r="AF19" s="1125"/>
      <c r="AG19" s="1126"/>
      <c r="AH19" s="1124"/>
      <c r="AI19" s="1125"/>
      <c r="AJ19" s="1125"/>
      <c r="AK19" s="1125"/>
      <c r="AL19" s="1125"/>
      <c r="AM19" s="1126"/>
      <c r="AN19" s="1124"/>
      <c r="AO19" s="1125"/>
      <c r="AP19" s="1125"/>
      <c r="AQ19" s="1125"/>
      <c r="AR19" s="1125"/>
      <c r="AS19" s="1126"/>
      <c r="AT19" s="1124"/>
      <c r="AU19" s="1125"/>
      <c r="AV19" s="1125"/>
      <c r="AW19" s="1125"/>
      <c r="AX19" s="1125"/>
      <c r="AY19" s="1127"/>
    </row>
    <row r="20" spans="1:51" ht="12" customHeight="1">
      <c r="A20" s="1139"/>
      <c r="B20" s="1140"/>
      <c r="C20" s="249" t="s">
        <v>260</v>
      </c>
      <c r="D20" s="250"/>
      <c r="E20" s="251"/>
      <c r="F20" s="1129"/>
      <c r="G20" s="1129"/>
      <c r="H20" s="1137"/>
      <c r="I20" s="1129"/>
      <c r="J20" s="1128"/>
      <c r="K20" s="1128"/>
      <c r="L20" s="1016"/>
      <c r="M20" s="1131"/>
      <c r="N20" s="1129"/>
      <c r="O20" s="1133"/>
      <c r="P20" s="241" t="s">
        <v>86</v>
      </c>
      <c r="Q20" s="1111"/>
      <c r="R20" s="1111"/>
      <c r="S20" s="1111"/>
      <c r="T20" s="1111"/>
      <c r="U20" s="242" t="s">
        <v>5</v>
      </c>
      <c r="V20" s="241" t="s">
        <v>86</v>
      </c>
      <c r="W20" s="1111"/>
      <c r="X20" s="1111"/>
      <c r="Y20" s="1111"/>
      <c r="Z20" s="1111"/>
      <c r="AA20" s="243" t="s">
        <v>5</v>
      </c>
      <c r="AB20" s="244" t="s">
        <v>86</v>
      </c>
      <c r="AC20" s="1111"/>
      <c r="AD20" s="1111"/>
      <c r="AE20" s="1111"/>
      <c r="AF20" s="1111"/>
      <c r="AG20" s="243" t="s">
        <v>5</v>
      </c>
      <c r="AH20" s="244" t="s">
        <v>86</v>
      </c>
      <c r="AI20" s="1111"/>
      <c r="AJ20" s="1111"/>
      <c r="AK20" s="1111"/>
      <c r="AL20" s="1111"/>
      <c r="AM20" s="243" t="s">
        <v>5</v>
      </c>
      <c r="AN20" s="244" t="s">
        <v>86</v>
      </c>
      <c r="AO20" s="1111"/>
      <c r="AP20" s="1111"/>
      <c r="AQ20" s="1111"/>
      <c r="AR20" s="1111"/>
      <c r="AS20" s="243" t="s">
        <v>5</v>
      </c>
      <c r="AT20" s="244" t="s">
        <v>86</v>
      </c>
      <c r="AU20" s="1111"/>
      <c r="AV20" s="1111"/>
      <c r="AW20" s="1111"/>
      <c r="AX20" s="1111"/>
      <c r="AY20" s="245" t="s">
        <v>261</v>
      </c>
    </row>
    <row r="21" spans="1:51" ht="12" customHeight="1">
      <c r="A21" s="1138"/>
      <c r="B21" s="1140"/>
      <c r="C21" s="246" t="s">
        <v>259</v>
      </c>
      <c r="D21" s="247"/>
      <c r="E21" s="248"/>
      <c r="F21" s="856"/>
      <c r="G21" s="856"/>
      <c r="H21" s="1136" t="str">
        <f>IF(F21&gt;0,G21/F21%,"")</f>
        <v/>
      </c>
      <c r="I21" s="856"/>
      <c r="J21" s="859" t="str">
        <f>IF(G21="","",G21-I21)</f>
        <v/>
      </c>
      <c r="K21" s="859" t="str">
        <f>IF(F21="","",F21-I21)</f>
        <v/>
      </c>
      <c r="L21" s="856"/>
      <c r="M21" s="1130"/>
      <c r="N21" s="856"/>
      <c r="O21" s="1132"/>
      <c r="P21" s="1124"/>
      <c r="Q21" s="1125"/>
      <c r="R21" s="1125"/>
      <c r="S21" s="1125"/>
      <c r="T21" s="1125"/>
      <c r="U21" s="1126"/>
      <c r="V21" s="1124"/>
      <c r="W21" s="1125"/>
      <c r="X21" s="1125"/>
      <c r="Y21" s="1125"/>
      <c r="Z21" s="1125"/>
      <c r="AA21" s="1126"/>
      <c r="AB21" s="1124"/>
      <c r="AC21" s="1125"/>
      <c r="AD21" s="1125"/>
      <c r="AE21" s="1125"/>
      <c r="AF21" s="1125"/>
      <c r="AG21" s="1126"/>
      <c r="AH21" s="1124"/>
      <c r="AI21" s="1125"/>
      <c r="AJ21" s="1125"/>
      <c r="AK21" s="1125"/>
      <c r="AL21" s="1125"/>
      <c r="AM21" s="1126"/>
      <c r="AN21" s="1124"/>
      <c r="AO21" s="1125"/>
      <c r="AP21" s="1125"/>
      <c r="AQ21" s="1125"/>
      <c r="AR21" s="1125"/>
      <c r="AS21" s="1126"/>
      <c r="AT21" s="1124"/>
      <c r="AU21" s="1125"/>
      <c r="AV21" s="1125"/>
      <c r="AW21" s="1125"/>
      <c r="AX21" s="1125"/>
      <c r="AY21" s="1127"/>
    </row>
    <row r="22" spans="1:51" ht="12" customHeight="1">
      <c r="A22" s="1139"/>
      <c r="B22" s="1140"/>
      <c r="C22" s="238" t="s">
        <v>260</v>
      </c>
      <c r="D22" s="239"/>
      <c r="E22" s="240"/>
      <c r="F22" s="1129"/>
      <c r="G22" s="1129"/>
      <c r="H22" s="1137"/>
      <c r="I22" s="1129"/>
      <c r="J22" s="1128"/>
      <c r="K22" s="1128"/>
      <c r="L22" s="1016"/>
      <c r="M22" s="1131"/>
      <c r="N22" s="1129"/>
      <c r="O22" s="1133"/>
      <c r="P22" s="241" t="s">
        <v>86</v>
      </c>
      <c r="Q22" s="1111"/>
      <c r="R22" s="1111"/>
      <c r="S22" s="1111"/>
      <c r="T22" s="1111"/>
      <c r="U22" s="242" t="s">
        <v>5</v>
      </c>
      <c r="V22" s="241" t="s">
        <v>86</v>
      </c>
      <c r="W22" s="1111"/>
      <c r="X22" s="1111"/>
      <c r="Y22" s="1111"/>
      <c r="Z22" s="1111"/>
      <c r="AA22" s="243" t="s">
        <v>5</v>
      </c>
      <c r="AB22" s="244" t="s">
        <v>86</v>
      </c>
      <c r="AC22" s="1111"/>
      <c r="AD22" s="1111"/>
      <c r="AE22" s="1111"/>
      <c r="AF22" s="1111"/>
      <c r="AG22" s="243" t="s">
        <v>5</v>
      </c>
      <c r="AH22" s="244" t="s">
        <v>86</v>
      </c>
      <c r="AI22" s="1111"/>
      <c r="AJ22" s="1111"/>
      <c r="AK22" s="1111"/>
      <c r="AL22" s="1111"/>
      <c r="AM22" s="243" t="s">
        <v>5</v>
      </c>
      <c r="AN22" s="244" t="s">
        <v>86</v>
      </c>
      <c r="AO22" s="1111"/>
      <c r="AP22" s="1111"/>
      <c r="AQ22" s="1111"/>
      <c r="AR22" s="1111"/>
      <c r="AS22" s="243" t="s">
        <v>5</v>
      </c>
      <c r="AT22" s="244" t="s">
        <v>86</v>
      </c>
      <c r="AU22" s="1111"/>
      <c r="AV22" s="1111"/>
      <c r="AW22" s="1111"/>
      <c r="AX22" s="1111"/>
      <c r="AY22" s="245" t="s">
        <v>261</v>
      </c>
    </row>
    <row r="23" spans="1:51" ht="12" customHeight="1">
      <c r="A23" s="1141"/>
      <c r="B23" s="1140"/>
      <c r="C23" s="246" t="s">
        <v>259</v>
      </c>
      <c r="D23" s="247"/>
      <c r="E23" s="248"/>
      <c r="F23" s="856"/>
      <c r="G23" s="856"/>
      <c r="H23" s="1136" t="str">
        <f>IF(F23&gt;0,G23/F23%,"")</f>
        <v/>
      </c>
      <c r="I23" s="856"/>
      <c r="J23" s="859" t="str">
        <f>IF(G23="","",G23-I23)</f>
        <v/>
      </c>
      <c r="K23" s="859" t="str">
        <f>IF(F23="","",F23-I23)</f>
        <v/>
      </c>
      <c r="L23" s="856"/>
      <c r="M23" s="1130"/>
      <c r="N23" s="856"/>
      <c r="O23" s="1132"/>
      <c r="P23" s="1124"/>
      <c r="Q23" s="1125"/>
      <c r="R23" s="1125"/>
      <c r="S23" s="1125"/>
      <c r="T23" s="1125"/>
      <c r="U23" s="1126"/>
      <c r="V23" s="1124"/>
      <c r="W23" s="1125"/>
      <c r="X23" s="1125"/>
      <c r="Y23" s="1125"/>
      <c r="Z23" s="1125"/>
      <c r="AA23" s="1126"/>
      <c r="AB23" s="1124"/>
      <c r="AC23" s="1125"/>
      <c r="AD23" s="1125"/>
      <c r="AE23" s="1125"/>
      <c r="AF23" s="1125"/>
      <c r="AG23" s="1126"/>
      <c r="AH23" s="1124"/>
      <c r="AI23" s="1125"/>
      <c r="AJ23" s="1125"/>
      <c r="AK23" s="1125"/>
      <c r="AL23" s="1125"/>
      <c r="AM23" s="1126"/>
      <c r="AN23" s="1124"/>
      <c r="AO23" s="1125"/>
      <c r="AP23" s="1125"/>
      <c r="AQ23" s="1125"/>
      <c r="AR23" s="1125"/>
      <c r="AS23" s="1126"/>
      <c r="AT23" s="1124"/>
      <c r="AU23" s="1125"/>
      <c r="AV23" s="1125"/>
      <c r="AW23" s="1125"/>
      <c r="AX23" s="1125"/>
      <c r="AY23" s="1127"/>
    </row>
    <row r="24" spans="1:51" ht="12" customHeight="1">
      <c r="A24" s="1141"/>
      <c r="B24" s="1140"/>
      <c r="C24" s="249" t="s">
        <v>260</v>
      </c>
      <c r="D24" s="250"/>
      <c r="E24" s="251"/>
      <c r="F24" s="1129"/>
      <c r="G24" s="1129"/>
      <c r="H24" s="1137"/>
      <c r="I24" s="1129"/>
      <c r="J24" s="1128"/>
      <c r="K24" s="1128"/>
      <c r="L24" s="1016"/>
      <c r="M24" s="1131"/>
      <c r="N24" s="1129"/>
      <c r="O24" s="1133"/>
      <c r="P24" s="241" t="s">
        <v>86</v>
      </c>
      <c r="Q24" s="1111"/>
      <c r="R24" s="1111"/>
      <c r="S24" s="1111"/>
      <c r="T24" s="1111"/>
      <c r="U24" s="242" t="s">
        <v>5</v>
      </c>
      <c r="V24" s="241" t="s">
        <v>86</v>
      </c>
      <c r="W24" s="1111"/>
      <c r="X24" s="1111"/>
      <c r="Y24" s="1111"/>
      <c r="Z24" s="1111"/>
      <c r="AA24" s="243" t="s">
        <v>5</v>
      </c>
      <c r="AB24" s="244" t="s">
        <v>86</v>
      </c>
      <c r="AC24" s="1111"/>
      <c r="AD24" s="1111"/>
      <c r="AE24" s="1111"/>
      <c r="AF24" s="1111"/>
      <c r="AG24" s="243" t="s">
        <v>5</v>
      </c>
      <c r="AH24" s="244" t="s">
        <v>86</v>
      </c>
      <c r="AI24" s="1111"/>
      <c r="AJ24" s="1111"/>
      <c r="AK24" s="1111"/>
      <c r="AL24" s="1111"/>
      <c r="AM24" s="243" t="s">
        <v>5</v>
      </c>
      <c r="AN24" s="244" t="s">
        <v>86</v>
      </c>
      <c r="AO24" s="1111"/>
      <c r="AP24" s="1111"/>
      <c r="AQ24" s="1111"/>
      <c r="AR24" s="1111"/>
      <c r="AS24" s="243" t="s">
        <v>5</v>
      </c>
      <c r="AT24" s="244" t="s">
        <v>86</v>
      </c>
      <c r="AU24" s="1111"/>
      <c r="AV24" s="1111"/>
      <c r="AW24" s="1111"/>
      <c r="AX24" s="1111"/>
      <c r="AY24" s="245" t="s">
        <v>261</v>
      </c>
    </row>
    <row r="25" spans="1:51" ht="12" customHeight="1">
      <c r="A25" s="1141"/>
      <c r="B25" s="1140"/>
      <c r="C25" s="246" t="s">
        <v>259</v>
      </c>
      <c r="D25" s="247"/>
      <c r="E25" s="248"/>
      <c r="F25" s="856"/>
      <c r="G25" s="856"/>
      <c r="H25" s="1136" t="str">
        <f>IF(F25&gt;0,G25/F25%,"")</f>
        <v/>
      </c>
      <c r="I25" s="856"/>
      <c r="J25" s="859" t="str">
        <f>IF(G25="","",G25-I25)</f>
        <v/>
      </c>
      <c r="K25" s="859" t="str">
        <f>IF(F25="","",F25-I25)</f>
        <v/>
      </c>
      <c r="L25" s="856"/>
      <c r="M25" s="1130"/>
      <c r="N25" s="856"/>
      <c r="O25" s="1132"/>
      <c r="P25" s="1124"/>
      <c r="Q25" s="1125"/>
      <c r="R25" s="1125"/>
      <c r="S25" s="1125"/>
      <c r="T25" s="1125"/>
      <c r="U25" s="1126"/>
      <c r="V25" s="1124"/>
      <c r="W25" s="1125"/>
      <c r="X25" s="1125"/>
      <c r="Y25" s="1125"/>
      <c r="Z25" s="1125"/>
      <c r="AA25" s="1126"/>
      <c r="AB25" s="1124"/>
      <c r="AC25" s="1125"/>
      <c r="AD25" s="1125"/>
      <c r="AE25" s="1125"/>
      <c r="AF25" s="1125"/>
      <c r="AG25" s="1126"/>
      <c r="AH25" s="1124"/>
      <c r="AI25" s="1125"/>
      <c r="AJ25" s="1125"/>
      <c r="AK25" s="1125"/>
      <c r="AL25" s="1125"/>
      <c r="AM25" s="1126"/>
      <c r="AN25" s="1124"/>
      <c r="AO25" s="1125"/>
      <c r="AP25" s="1125"/>
      <c r="AQ25" s="1125"/>
      <c r="AR25" s="1125"/>
      <c r="AS25" s="1126"/>
      <c r="AT25" s="1124"/>
      <c r="AU25" s="1125"/>
      <c r="AV25" s="1125"/>
      <c r="AW25" s="1125"/>
      <c r="AX25" s="1125"/>
      <c r="AY25" s="1127"/>
    </row>
    <row r="26" spans="1:51" ht="12" customHeight="1">
      <c r="A26" s="1141"/>
      <c r="B26" s="1140"/>
      <c r="C26" s="249" t="s">
        <v>260</v>
      </c>
      <c r="D26" s="250"/>
      <c r="E26" s="251"/>
      <c r="F26" s="1129"/>
      <c r="G26" s="1129"/>
      <c r="H26" s="1137"/>
      <c r="I26" s="1129"/>
      <c r="J26" s="1128"/>
      <c r="K26" s="1128"/>
      <c r="L26" s="1016"/>
      <c r="M26" s="1131"/>
      <c r="N26" s="1129"/>
      <c r="O26" s="1133"/>
      <c r="P26" s="241" t="s">
        <v>86</v>
      </c>
      <c r="Q26" s="1111"/>
      <c r="R26" s="1111"/>
      <c r="S26" s="1111"/>
      <c r="T26" s="1111"/>
      <c r="U26" s="242" t="s">
        <v>5</v>
      </c>
      <c r="V26" s="241" t="s">
        <v>86</v>
      </c>
      <c r="W26" s="1111"/>
      <c r="X26" s="1111"/>
      <c r="Y26" s="1111"/>
      <c r="Z26" s="1111"/>
      <c r="AA26" s="243" t="s">
        <v>5</v>
      </c>
      <c r="AB26" s="244" t="s">
        <v>86</v>
      </c>
      <c r="AC26" s="1111"/>
      <c r="AD26" s="1111"/>
      <c r="AE26" s="1111"/>
      <c r="AF26" s="1111"/>
      <c r="AG26" s="243" t="s">
        <v>5</v>
      </c>
      <c r="AH26" s="244" t="s">
        <v>86</v>
      </c>
      <c r="AI26" s="1111"/>
      <c r="AJ26" s="1111"/>
      <c r="AK26" s="1111"/>
      <c r="AL26" s="1111"/>
      <c r="AM26" s="243" t="s">
        <v>5</v>
      </c>
      <c r="AN26" s="244" t="s">
        <v>86</v>
      </c>
      <c r="AO26" s="1111"/>
      <c r="AP26" s="1111"/>
      <c r="AQ26" s="1111"/>
      <c r="AR26" s="1111"/>
      <c r="AS26" s="243" t="s">
        <v>5</v>
      </c>
      <c r="AT26" s="244" t="s">
        <v>86</v>
      </c>
      <c r="AU26" s="1111"/>
      <c r="AV26" s="1111"/>
      <c r="AW26" s="1111"/>
      <c r="AX26" s="1111"/>
      <c r="AY26" s="245" t="s">
        <v>261</v>
      </c>
    </row>
    <row r="27" spans="1:51" ht="12" customHeight="1">
      <c r="A27" s="1139"/>
      <c r="B27" s="1140"/>
      <c r="C27" s="246" t="s">
        <v>259</v>
      </c>
      <c r="D27" s="247"/>
      <c r="E27" s="248"/>
      <c r="F27" s="856"/>
      <c r="G27" s="856"/>
      <c r="H27" s="1136" t="str">
        <f>IF(F27&gt;0,G27/F27%,"")</f>
        <v/>
      </c>
      <c r="I27" s="856"/>
      <c r="J27" s="859" t="str">
        <f>IF(G27="","",G27-I27)</f>
        <v/>
      </c>
      <c r="K27" s="859" t="str">
        <f>IF(F27="","",F27-I27)</f>
        <v/>
      </c>
      <c r="L27" s="856"/>
      <c r="M27" s="1130"/>
      <c r="N27" s="856"/>
      <c r="O27" s="1132"/>
      <c r="P27" s="1124"/>
      <c r="Q27" s="1125"/>
      <c r="R27" s="1125"/>
      <c r="S27" s="1125"/>
      <c r="T27" s="1125"/>
      <c r="U27" s="1126"/>
      <c r="V27" s="1124"/>
      <c r="W27" s="1125"/>
      <c r="X27" s="1125"/>
      <c r="Y27" s="1125"/>
      <c r="Z27" s="1125"/>
      <c r="AA27" s="1126"/>
      <c r="AB27" s="1124"/>
      <c r="AC27" s="1125"/>
      <c r="AD27" s="1125"/>
      <c r="AE27" s="1125"/>
      <c r="AF27" s="1125"/>
      <c r="AG27" s="1126"/>
      <c r="AH27" s="1124"/>
      <c r="AI27" s="1125"/>
      <c r="AJ27" s="1125"/>
      <c r="AK27" s="1125"/>
      <c r="AL27" s="1125"/>
      <c r="AM27" s="1126"/>
      <c r="AN27" s="1124"/>
      <c r="AO27" s="1125"/>
      <c r="AP27" s="1125"/>
      <c r="AQ27" s="1125"/>
      <c r="AR27" s="1125"/>
      <c r="AS27" s="1126"/>
      <c r="AT27" s="1124"/>
      <c r="AU27" s="1125"/>
      <c r="AV27" s="1125"/>
      <c r="AW27" s="1125"/>
      <c r="AX27" s="1125"/>
      <c r="AY27" s="1127"/>
    </row>
    <row r="28" spans="1:51" ht="12" customHeight="1">
      <c r="A28" s="1139"/>
      <c r="B28" s="1140"/>
      <c r="C28" s="238" t="s">
        <v>260</v>
      </c>
      <c r="D28" s="239"/>
      <c r="E28" s="240"/>
      <c r="F28" s="1129"/>
      <c r="G28" s="1129"/>
      <c r="H28" s="1137"/>
      <c r="I28" s="1129"/>
      <c r="J28" s="1128"/>
      <c r="K28" s="1128"/>
      <c r="L28" s="1016"/>
      <c r="M28" s="1131"/>
      <c r="N28" s="1129"/>
      <c r="O28" s="1133"/>
      <c r="P28" s="241" t="s">
        <v>86</v>
      </c>
      <c r="Q28" s="1111"/>
      <c r="R28" s="1111"/>
      <c r="S28" s="1111"/>
      <c r="T28" s="1111"/>
      <c r="U28" s="242" t="s">
        <v>5</v>
      </c>
      <c r="V28" s="241" t="s">
        <v>86</v>
      </c>
      <c r="W28" s="1111"/>
      <c r="X28" s="1111"/>
      <c r="Y28" s="1111"/>
      <c r="Z28" s="1111"/>
      <c r="AA28" s="243" t="s">
        <v>5</v>
      </c>
      <c r="AB28" s="244" t="s">
        <v>86</v>
      </c>
      <c r="AC28" s="1111"/>
      <c r="AD28" s="1111"/>
      <c r="AE28" s="1111"/>
      <c r="AF28" s="1111"/>
      <c r="AG28" s="243" t="s">
        <v>5</v>
      </c>
      <c r="AH28" s="244" t="s">
        <v>86</v>
      </c>
      <c r="AI28" s="1111"/>
      <c r="AJ28" s="1111"/>
      <c r="AK28" s="1111"/>
      <c r="AL28" s="1111"/>
      <c r="AM28" s="243" t="s">
        <v>5</v>
      </c>
      <c r="AN28" s="244" t="s">
        <v>86</v>
      </c>
      <c r="AO28" s="1111"/>
      <c r="AP28" s="1111"/>
      <c r="AQ28" s="1111"/>
      <c r="AR28" s="1111"/>
      <c r="AS28" s="243" t="s">
        <v>5</v>
      </c>
      <c r="AT28" s="244" t="s">
        <v>86</v>
      </c>
      <c r="AU28" s="1111"/>
      <c r="AV28" s="1111"/>
      <c r="AW28" s="1111"/>
      <c r="AX28" s="1111"/>
      <c r="AY28" s="245" t="s">
        <v>261</v>
      </c>
    </row>
    <row r="29" spans="1:51" ht="12" customHeight="1">
      <c r="A29" s="1138"/>
      <c r="B29" s="1140"/>
      <c r="C29" s="246" t="s">
        <v>259</v>
      </c>
      <c r="D29" s="247"/>
      <c r="E29" s="248"/>
      <c r="F29" s="856"/>
      <c r="G29" s="856"/>
      <c r="H29" s="1136" t="str">
        <f>IF(F29&gt;0,G29/F29%,"")</f>
        <v/>
      </c>
      <c r="I29" s="856"/>
      <c r="J29" s="859" t="str">
        <f>IF(G29="","",G29-I29)</f>
        <v/>
      </c>
      <c r="K29" s="859" t="str">
        <f>IF(F29="","",F29-I29)</f>
        <v/>
      </c>
      <c r="L29" s="856"/>
      <c r="M29" s="1130"/>
      <c r="N29" s="856"/>
      <c r="O29" s="1132"/>
      <c r="P29" s="1124"/>
      <c r="Q29" s="1125"/>
      <c r="R29" s="1125"/>
      <c r="S29" s="1125"/>
      <c r="T29" s="1125"/>
      <c r="U29" s="1126"/>
      <c r="V29" s="1124"/>
      <c r="W29" s="1125"/>
      <c r="X29" s="1125"/>
      <c r="Y29" s="1125"/>
      <c r="Z29" s="1125"/>
      <c r="AA29" s="1126"/>
      <c r="AB29" s="1124"/>
      <c r="AC29" s="1125"/>
      <c r="AD29" s="1125"/>
      <c r="AE29" s="1125"/>
      <c r="AF29" s="1125"/>
      <c r="AG29" s="1126"/>
      <c r="AH29" s="1124"/>
      <c r="AI29" s="1125"/>
      <c r="AJ29" s="1125"/>
      <c r="AK29" s="1125"/>
      <c r="AL29" s="1125"/>
      <c r="AM29" s="1126"/>
      <c r="AN29" s="1124"/>
      <c r="AO29" s="1125"/>
      <c r="AP29" s="1125"/>
      <c r="AQ29" s="1125"/>
      <c r="AR29" s="1125"/>
      <c r="AS29" s="1126"/>
      <c r="AT29" s="1124"/>
      <c r="AU29" s="1125"/>
      <c r="AV29" s="1125"/>
      <c r="AW29" s="1125"/>
      <c r="AX29" s="1125"/>
      <c r="AY29" s="1127"/>
    </row>
    <row r="30" spans="1:51" ht="12" customHeight="1">
      <c r="A30" s="1139"/>
      <c r="B30" s="1140"/>
      <c r="C30" s="249" t="s">
        <v>260</v>
      </c>
      <c r="D30" s="250"/>
      <c r="E30" s="251"/>
      <c r="F30" s="1129"/>
      <c r="G30" s="1129"/>
      <c r="H30" s="1137"/>
      <c r="I30" s="1129"/>
      <c r="J30" s="1128"/>
      <c r="K30" s="1128"/>
      <c r="L30" s="1016"/>
      <c r="M30" s="1131"/>
      <c r="N30" s="1129"/>
      <c r="O30" s="1133"/>
      <c r="P30" s="241" t="s">
        <v>86</v>
      </c>
      <c r="Q30" s="1111"/>
      <c r="R30" s="1111"/>
      <c r="S30" s="1111"/>
      <c r="T30" s="1111"/>
      <c r="U30" s="242" t="s">
        <v>5</v>
      </c>
      <c r="V30" s="241" t="s">
        <v>86</v>
      </c>
      <c r="W30" s="1111"/>
      <c r="X30" s="1111"/>
      <c r="Y30" s="1111"/>
      <c r="Z30" s="1111"/>
      <c r="AA30" s="243" t="s">
        <v>5</v>
      </c>
      <c r="AB30" s="244" t="s">
        <v>86</v>
      </c>
      <c r="AC30" s="1111"/>
      <c r="AD30" s="1111"/>
      <c r="AE30" s="1111"/>
      <c r="AF30" s="1111"/>
      <c r="AG30" s="243" t="s">
        <v>5</v>
      </c>
      <c r="AH30" s="244" t="s">
        <v>86</v>
      </c>
      <c r="AI30" s="1111"/>
      <c r="AJ30" s="1111"/>
      <c r="AK30" s="1111"/>
      <c r="AL30" s="1111"/>
      <c r="AM30" s="243" t="s">
        <v>5</v>
      </c>
      <c r="AN30" s="244" t="s">
        <v>86</v>
      </c>
      <c r="AO30" s="1111"/>
      <c r="AP30" s="1111"/>
      <c r="AQ30" s="1111"/>
      <c r="AR30" s="1111"/>
      <c r="AS30" s="243" t="s">
        <v>5</v>
      </c>
      <c r="AT30" s="244" t="s">
        <v>86</v>
      </c>
      <c r="AU30" s="1111"/>
      <c r="AV30" s="1111"/>
      <c r="AW30" s="1111"/>
      <c r="AX30" s="1111"/>
      <c r="AY30" s="245" t="s">
        <v>91</v>
      </c>
    </row>
    <row r="31" spans="1:51" ht="12" customHeight="1">
      <c r="A31" s="1138"/>
      <c r="B31" s="1140"/>
      <c r="C31" s="246" t="s">
        <v>259</v>
      </c>
      <c r="D31" s="247"/>
      <c r="E31" s="248"/>
      <c r="F31" s="856"/>
      <c r="G31" s="856"/>
      <c r="H31" s="1136" t="str">
        <f>IF(F31&gt;0,G31/F31%,"")</f>
        <v/>
      </c>
      <c r="I31" s="856"/>
      <c r="J31" s="859" t="str">
        <f>IF(G31="","",G31-I31)</f>
        <v/>
      </c>
      <c r="K31" s="859" t="str">
        <f>IF(F31="","",F31-I31)</f>
        <v/>
      </c>
      <c r="L31" s="856"/>
      <c r="M31" s="1130"/>
      <c r="N31" s="856"/>
      <c r="O31" s="1132"/>
      <c r="P31" s="1124"/>
      <c r="Q31" s="1125"/>
      <c r="R31" s="1125"/>
      <c r="S31" s="1125"/>
      <c r="T31" s="1125"/>
      <c r="U31" s="1126"/>
      <c r="V31" s="1124"/>
      <c r="W31" s="1125"/>
      <c r="X31" s="1125"/>
      <c r="Y31" s="1125"/>
      <c r="Z31" s="1125"/>
      <c r="AA31" s="1126"/>
      <c r="AB31" s="1124"/>
      <c r="AC31" s="1125"/>
      <c r="AD31" s="1125"/>
      <c r="AE31" s="1125"/>
      <c r="AF31" s="1125"/>
      <c r="AG31" s="1126"/>
      <c r="AH31" s="1124"/>
      <c r="AI31" s="1125"/>
      <c r="AJ31" s="1125"/>
      <c r="AK31" s="1125"/>
      <c r="AL31" s="1125"/>
      <c r="AM31" s="1126"/>
      <c r="AN31" s="1124"/>
      <c r="AO31" s="1125"/>
      <c r="AP31" s="1125"/>
      <c r="AQ31" s="1125"/>
      <c r="AR31" s="1125"/>
      <c r="AS31" s="1126"/>
      <c r="AT31" s="1124"/>
      <c r="AU31" s="1125"/>
      <c r="AV31" s="1125"/>
      <c r="AW31" s="1125"/>
      <c r="AX31" s="1125"/>
      <c r="AY31" s="1127"/>
    </row>
    <row r="32" spans="1:51" ht="12" customHeight="1">
      <c r="A32" s="1139"/>
      <c r="B32" s="1140"/>
      <c r="C32" s="238" t="s">
        <v>260</v>
      </c>
      <c r="D32" s="239"/>
      <c r="E32" s="240"/>
      <c r="F32" s="1129"/>
      <c r="G32" s="1129"/>
      <c r="H32" s="1137"/>
      <c r="I32" s="1129"/>
      <c r="J32" s="1128"/>
      <c r="K32" s="1128"/>
      <c r="L32" s="1016"/>
      <c r="M32" s="1131"/>
      <c r="N32" s="1129"/>
      <c r="O32" s="1133"/>
      <c r="P32" s="241" t="s">
        <v>86</v>
      </c>
      <c r="Q32" s="1111"/>
      <c r="R32" s="1111"/>
      <c r="S32" s="1111"/>
      <c r="T32" s="1111"/>
      <c r="U32" s="242" t="s">
        <v>5</v>
      </c>
      <c r="V32" s="241" t="s">
        <v>86</v>
      </c>
      <c r="W32" s="1111"/>
      <c r="X32" s="1111"/>
      <c r="Y32" s="1111"/>
      <c r="Z32" s="1111"/>
      <c r="AA32" s="243" t="s">
        <v>5</v>
      </c>
      <c r="AB32" s="244" t="s">
        <v>86</v>
      </c>
      <c r="AC32" s="1111"/>
      <c r="AD32" s="1111"/>
      <c r="AE32" s="1111"/>
      <c r="AF32" s="1111"/>
      <c r="AG32" s="243" t="s">
        <v>5</v>
      </c>
      <c r="AH32" s="244" t="s">
        <v>86</v>
      </c>
      <c r="AI32" s="1111"/>
      <c r="AJ32" s="1111"/>
      <c r="AK32" s="1111"/>
      <c r="AL32" s="1111"/>
      <c r="AM32" s="243" t="s">
        <v>5</v>
      </c>
      <c r="AN32" s="244" t="s">
        <v>86</v>
      </c>
      <c r="AO32" s="1111"/>
      <c r="AP32" s="1111"/>
      <c r="AQ32" s="1111"/>
      <c r="AR32" s="1111"/>
      <c r="AS32" s="243" t="s">
        <v>5</v>
      </c>
      <c r="AT32" s="244" t="s">
        <v>86</v>
      </c>
      <c r="AU32" s="1111"/>
      <c r="AV32" s="1111"/>
      <c r="AW32" s="1111"/>
      <c r="AX32" s="1111"/>
      <c r="AY32" s="245" t="s">
        <v>261</v>
      </c>
    </row>
    <row r="33" spans="1:51" ht="12" customHeight="1">
      <c r="A33" s="1138"/>
      <c r="B33" s="1140"/>
      <c r="C33" s="246" t="s">
        <v>259</v>
      </c>
      <c r="D33" s="247"/>
      <c r="E33" s="248"/>
      <c r="F33" s="856"/>
      <c r="G33" s="856"/>
      <c r="H33" s="1136" t="str">
        <f>IF(F33&gt;0,G33/F33%,"")</f>
        <v/>
      </c>
      <c r="I33" s="856"/>
      <c r="J33" s="859" t="str">
        <f>IF(G33="","",G33-I33)</f>
        <v/>
      </c>
      <c r="K33" s="859" t="str">
        <f>IF(F33="","",F33-I33)</f>
        <v/>
      </c>
      <c r="L33" s="856"/>
      <c r="M33" s="1130"/>
      <c r="N33" s="856"/>
      <c r="O33" s="1132"/>
      <c r="P33" s="1124"/>
      <c r="Q33" s="1125"/>
      <c r="R33" s="1125"/>
      <c r="S33" s="1125"/>
      <c r="T33" s="1125"/>
      <c r="U33" s="1126"/>
      <c r="V33" s="1124"/>
      <c r="W33" s="1125"/>
      <c r="X33" s="1125"/>
      <c r="Y33" s="1125"/>
      <c r="Z33" s="1125"/>
      <c r="AA33" s="1126"/>
      <c r="AB33" s="1124"/>
      <c r="AC33" s="1125"/>
      <c r="AD33" s="1125"/>
      <c r="AE33" s="1125"/>
      <c r="AF33" s="1125"/>
      <c r="AG33" s="1126"/>
      <c r="AH33" s="1124"/>
      <c r="AI33" s="1125"/>
      <c r="AJ33" s="1125"/>
      <c r="AK33" s="1125"/>
      <c r="AL33" s="1125"/>
      <c r="AM33" s="1126"/>
      <c r="AN33" s="1124"/>
      <c r="AO33" s="1125"/>
      <c r="AP33" s="1125"/>
      <c r="AQ33" s="1125"/>
      <c r="AR33" s="1125"/>
      <c r="AS33" s="1126"/>
      <c r="AT33" s="1124"/>
      <c r="AU33" s="1125"/>
      <c r="AV33" s="1125"/>
      <c r="AW33" s="1125"/>
      <c r="AX33" s="1125"/>
      <c r="AY33" s="1127"/>
    </row>
    <row r="34" spans="1:51" ht="12" customHeight="1">
      <c r="A34" s="1139"/>
      <c r="B34" s="1140"/>
      <c r="C34" s="249" t="s">
        <v>260</v>
      </c>
      <c r="D34" s="250"/>
      <c r="E34" s="251"/>
      <c r="F34" s="1129"/>
      <c r="G34" s="1129"/>
      <c r="H34" s="1137"/>
      <c r="I34" s="1129"/>
      <c r="J34" s="1128"/>
      <c r="K34" s="1128"/>
      <c r="L34" s="1016"/>
      <c r="M34" s="1131"/>
      <c r="N34" s="1129"/>
      <c r="O34" s="1133"/>
      <c r="P34" s="241" t="s">
        <v>86</v>
      </c>
      <c r="Q34" s="1111"/>
      <c r="R34" s="1111"/>
      <c r="S34" s="1111"/>
      <c r="T34" s="1111"/>
      <c r="U34" s="242" t="s">
        <v>5</v>
      </c>
      <c r="V34" s="241" t="s">
        <v>86</v>
      </c>
      <c r="W34" s="1111"/>
      <c r="X34" s="1111"/>
      <c r="Y34" s="1111"/>
      <c r="Z34" s="1111"/>
      <c r="AA34" s="243" t="s">
        <v>5</v>
      </c>
      <c r="AB34" s="244" t="s">
        <v>86</v>
      </c>
      <c r="AC34" s="1111"/>
      <c r="AD34" s="1111"/>
      <c r="AE34" s="1111"/>
      <c r="AF34" s="1111"/>
      <c r="AG34" s="243" t="s">
        <v>5</v>
      </c>
      <c r="AH34" s="244" t="s">
        <v>86</v>
      </c>
      <c r="AI34" s="1111"/>
      <c r="AJ34" s="1111"/>
      <c r="AK34" s="1111"/>
      <c r="AL34" s="1111"/>
      <c r="AM34" s="243" t="s">
        <v>5</v>
      </c>
      <c r="AN34" s="244" t="s">
        <v>86</v>
      </c>
      <c r="AO34" s="1111"/>
      <c r="AP34" s="1111"/>
      <c r="AQ34" s="1111"/>
      <c r="AR34" s="1111"/>
      <c r="AS34" s="243" t="s">
        <v>5</v>
      </c>
      <c r="AT34" s="244" t="s">
        <v>86</v>
      </c>
      <c r="AU34" s="1111"/>
      <c r="AV34" s="1111"/>
      <c r="AW34" s="1111"/>
      <c r="AX34" s="1111"/>
      <c r="AY34" s="245" t="s">
        <v>261</v>
      </c>
    </row>
    <row r="35" spans="1:51" ht="12" customHeight="1">
      <c r="A35" s="1138"/>
      <c r="B35" s="1140"/>
      <c r="C35" s="246" t="s">
        <v>259</v>
      </c>
      <c r="D35" s="247"/>
      <c r="E35" s="248"/>
      <c r="F35" s="856"/>
      <c r="G35" s="856"/>
      <c r="H35" s="1136" t="str">
        <f>IF(F35&gt;0,G35/F35%,"")</f>
        <v/>
      </c>
      <c r="I35" s="856"/>
      <c r="J35" s="859" t="str">
        <f>IF(G35="","",G35-I35)</f>
        <v/>
      </c>
      <c r="K35" s="859" t="str">
        <f>IF(F35="","",F35-I35)</f>
        <v/>
      </c>
      <c r="L35" s="856"/>
      <c r="M35" s="1130"/>
      <c r="N35" s="856"/>
      <c r="O35" s="1132"/>
      <c r="P35" s="1124"/>
      <c r="Q35" s="1125"/>
      <c r="R35" s="1125"/>
      <c r="S35" s="1125"/>
      <c r="T35" s="1125"/>
      <c r="U35" s="1126"/>
      <c r="V35" s="1124"/>
      <c r="W35" s="1125"/>
      <c r="X35" s="1125"/>
      <c r="Y35" s="1125"/>
      <c r="Z35" s="1125"/>
      <c r="AA35" s="1126"/>
      <c r="AB35" s="1124"/>
      <c r="AC35" s="1125"/>
      <c r="AD35" s="1125"/>
      <c r="AE35" s="1125"/>
      <c r="AF35" s="1125"/>
      <c r="AG35" s="1126"/>
      <c r="AH35" s="1124"/>
      <c r="AI35" s="1125"/>
      <c r="AJ35" s="1125"/>
      <c r="AK35" s="1125"/>
      <c r="AL35" s="1125"/>
      <c r="AM35" s="1126"/>
      <c r="AN35" s="1124"/>
      <c r="AO35" s="1125"/>
      <c r="AP35" s="1125"/>
      <c r="AQ35" s="1125"/>
      <c r="AR35" s="1125"/>
      <c r="AS35" s="1126"/>
      <c r="AT35" s="1124"/>
      <c r="AU35" s="1125"/>
      <c r="AV35" s="1125"/>
      <c r="AW35" s="1125"/>
      <c r="AX35" s="1125"/>
      <c r="AY35" s="1127"/>
    </row>
    <row r="36" spans="1:51" ht="12" customHeight="1">
      <c r="A36" s="1139"/>
      <c r="B36" s="1140"/>
      <c r="C36" s="238" t="s">
        <v>260</v>
      </c>
      <c r="D36" s="239"/>
      <c r="E36" s="240"/>
      <c r="F36" s="1129"/>
      <c r="G36" s="1129"/>
      <c r="H36" s="1137"/>
      <c r="I36" s="1129"/>
      <c r="J36" s="1128"/>
      <c r="K36" s="1128"/>
      <c r="L36" s="1016"/>
      <c r="M36" s="1131"/>
      <c r="N36" s="1129"/>
      <c r="O36" s="1133"/>
      <c r="P36" s="241" t="s">
        <v>86</v>
      </c>
      <c r="Q36" s="1111"/>
      <c r="R36" s="1111"/>
      <c r="S36" s="1111"/>
      <c r="T36" s="1111"/>
      <c r="U36" s="242" t="s">
        <v>5</v>
      </c>
      <c r="V36" s="241" t="s">
        <v>86</v>
      </c>
      <c r="W36" s="1111"/>
      <c r="X36" s="1111"/>
      <c r="Y36" s="1111"/>
      <c r="Z36" s="1111"/>
      <c r="AA36" s="243" t="s">
        <v>5</v>
      </c>
      <c r="AB36" s="244" t="s">
        <v>86</v>
      </c>
      <c r="AC36" s="1111"/>
      <c r="AD36" s="1111"/>
      <c r="AE36" s="1111"/>
      <c r="AF36" s="1111"/>
      <c r="AG36" s="243" t="s">
        <v>5</v>
      </c>
      <c r="AH36" s="244" t="s">
        <v>86</v>
      </c>
      <c r="AI36" s="1111"/>
      <c r="AJ36" s="1111"/>
      <c r="AK36" s="1111"/>
      <c r="AL36" s="1111"/>
      <c r="AM36" s="243" t="s">
        <v>5</v>
      </c>
      <c r="AN36" s="244" t="s">
        <v>86</v>
      </c>
      <c r="AO36" s="1111"/>
      <c r="AP36" s="1111"/>
      <c r="AQ36" s="1111"/>
      <c r="AR36" s="1111"/>
      <c r="AS36" s="243" t="s">
        <v>5</v>
      </c>
      <c r="AT36" s="244" t="s">
        <v>86</v>
      </c>
      <c r="AU36" s="1111"/>
      <c r="AV36" s="1111"/>
      <c r="AW36" s="1111"/>
      <c r="AX36" s="1111"/>
      <c r="AY36" s="245" t="s">
        <v>261</v>
      </c>
    </row>
    <row r="37" spans="1:51" ht="12" customHeight="1">
      <c r="A37" s="1138"/>
      <c r="B37" s="1140"/>
      <c r="C37" s="246" t="s">
        <v>259</v>
      </c>
      <c r="D37" s="247"/>
      <c r="E37" s="248"/>
      <c r="F37" s="856"/>
      <c r="G37" s="856"/>
      <c r="H37" s="1136" t="str">
        <f>IF(F37&gt;0,G37/F37%,"")</f>
        <v/>
      </c>
      <c r="I37" s="856"/>
      <c r="J37" s="859" t="str">
        <f>IF(G37="","",G37-I37)</f>
        <v/>
      </c>
      <c r="K37" s="859" t="str">
        <f>IF(F37="","",F37-I37)</f>
        <v/>
      </c>
      <c r="L37" s="856"/>
      <c r="M37" s="1130"/>
      <c r="N37" s="856"/>
      <c r="O37" s="1132"/>
      <c r="P37" s="1124"/>
      <c r="Q37" s="1125"/>
      <c r="R37" s="1125"/>
      <c r="S37" s="1125"/>
      <c r="T37" s="1125"/>
      <c r="U37" s="1126"/>
      <c r="V37" s="1124"/>
      <c r="W37" s="1125"/>
      <c r="X37" s="1125"/>
      <c r="Y37" s="1125"/>
      <c r="Z37" s="1125"/>
      <c r="AA37" s="1126"/>
      <c r="AB37" s="1124"/>
      <c r="AC37" s="1125"/>
      <c r="AD37" s="1125"/>
      <c r="AE37" s="1125"/>
      <c r="AF37" s="1125"/>
      <c r="AG37" s="1126"/>
      <c r="AH37" s="1124"/>
      <c r="AI37" s="1125"/>
      <c r="AJ37" s="1125"/>
      <c r="AK37" s="1125"/>
      <c r="AL37" s="1125"/>
      <c r="AM37" s="1126"/>
      <c r="AN37" s="1124"/>
      <c r="AO37" s="1125"/>
      <c r="AP37" s="1125"/>
      <c r="AQ37" s="1125"/>
      <c r="AR37" s="1125"/>
      <c r="AS37" s="1126"/>
      <c r="AT37" s="1124"/>
      <c r="AU37" s="1125"/>
      <c r="AV37" s="1125"/>
      <c r="AW37" s="1125"/>
      <c r="AX37" s="1125"/>
      <c r="AY37" s="1127"/>
    </row>
    <row r="38" spans="1:51" ht="12" customHeight="1">
      <c r="A38" s="1139"/>
      <c r="B38" s="1140"/>
      <c r="C38" s="249" t="s">
        <v>260</v>
      </c>
      <c r="D38" s="250"/>
      <c r="E38" s="251"/>
      <c r="F38" s="1129"/>
      <c r="G38" s="1129"/>
      <c r="H38" s="1137"/>
      <c r="I38" s="1129"/>
      <c r="J38" s="1128"/>
      <c r="K38" s="1128"/>
      <c r="L38" s="1016"/>
      <c r="M38" s="1131"/>
      <c r="N38" s="1129"/>
      <c r="O38" s="1133"/>
      <c r="P38" s="241" t="s">
        <v>86</v>
      </c>
      <c r="Q38" s="1111"/>
      <c r="R38" s="1111"/>
      <c r="S38" s="1111"/>
      <c r="T38" s="1111"/>
      <c r="U38" s="242" t="s">
        <v>5</v>
      </c>
      <c r="V38" s="241" t="s">
        <v>86</v>
      </c>
      <c r="W38" s="1111"/>
      <c r="X38" s="1111"/>
      <c r="Y38" s="1111"/>
      <c r="Z38" s="1111"/>
      <c r="AA38" s="243" t="s">
        <v>5</v>
      </c>
      <c r="AB38" s="244" t="s">
        <v>86</v>
      </c>
      <c r="AC38" s="1111"/>
      <c r="AD38" s="1111"/>
      <c r="AE38" s="1111"/>
      <c r="AF38" s="1111"/>
      <c r="AG38" s="243" t="s">
        <v>5</v>
      </c>
      <c r="AH38" s="244" t="s">
        <v>86</v>
      </c>
      <c r="AI38" s="1111"/>
      <c r="AJ38" s="1111"/>
      <c r="AK38" s="1111"/>
      <c r="AL38" s="1111"/>
      <c r="AM38" s="243" t="s">
        <v>5</v>
      </c>
      <c r="AN38" s="244" t="s">
        <v>86</v>
      </c>
      <c r="AO38" s="1111"/>
      <c r="AP38" s="1111"/>
      <c r="AQ38" s="1111"/>
      <c r="AR38" s="1111"/>
      <c r="AS38" s="243" t="s">
        <v>5</v>
      </c>
      <c r="AT38" s="244" t="s">
        <v>86</v>
      </c>
      <c r="AU38" s="1111"/>
      <c r="AV38" s="1111"/>
      <c r="AW38" s="1111"/>
      <c r="AX38" s="1111"/>
      <c r="AY38" s="245" t="s">
        <v>261</v>
      </c>
    </row>
    <row r="39" spans="1:51" ht="12" customHeight="1">
      <c r="A39" s="1134" t="s">
        <v>262</v>
      </c>
      <c r="B39" s="1135"/>
      <c r="C39" s="246" t="s">
        <v>259</v>
      </c>
      <c r="D39" s="247"/>
      <c r="E39" s="248"/>
      <c r="F39" s="856"/>
      <c r="G39" s="856"/>
      <c r="H39" s="1136" t="str">
        <f>IF(F39&gt;0,G39/F39%,"")</f>
        <v/>
      </c>
      <c r="I39" s="856"/>
      <c r="J39" s="859" t="str">
        <f>IF(G39="","",G39-I39)</f>
        <v/>
      </c>
      <c r="K39" s="859" t="str">
        <f>IF(F39="","",F39-I39)</f>
        <v/>
      </c>
      <c r="L39" s="856"/>
      <c r="M39" s="1130"/>
      <c r="N39" s="856"/>
      <c r="O39" s="1132"/>
      <c r="P39" s="1124"/>
      <c r="Q39" s="1125"/>
      <c r="R39" s="1125"/>
      <c r="S39" s="1125"/>
      <c r="T39" s="1125"/>
      <c r="U39" s="1126"/>
      <c r="V39" s="1124"/>
      <c r="W39" s="1125"/>
      <c r="X39" s="1125"/>
      <c r="Y39" s="1125"/>
      <c r="Z39" s="1125"/>
      <c r="AA39" s="1126"/>
      <c r="AB39" s="1124"/>
      <c r="AC39" s="1125"/>
      <c r="AD39" s="1125"/>
      <c r="AE39" s="1125"/>
      <c r="AF39" s="1125"/>
      <c r="AG39" s="1126"/>
      <c r="AH39" s="1124"/>
      <c r="AI39" s="1125"/>
      <c r="AJ39" s="1125"/>
      <c r="AK39" s="1125"/>
      <c r="AL39" s="1125"/>
      <c r="AM39" s="1126"/>
      <c r="AN39" s="1124"/>
      <c r="AO39" s="1125"/>
      <c r="AP39" s="1125"/>
      <c r="AQ39" s="1125"/>
      <c r="AR39" s="1125"/>
      <c r="AS39" s="1126"/>
      <c r="AT39" s="1124"/>
      <c r="AU39" s="1125"/>
      <c r="AV39" s="1125"/>
      <c r="AW39" s="1125"/>
      <c r="AX39" s="1125"/>
      <c r="AY39" s="1127"/>
    </row>
    <row r="40" spans="1:51" ht="12" customHeight="1">
      <c r="A40" s="1114"/>
      <c r="B40" s="1115"/>
      <c r="C40" s="238" t="s">
        <v>260</v>
      </c>
      <c r="D40" s="239"/>
      <c r="E40" s="240"/>
      <c r="F40" s="1129"/>
      <c r="G40" s="1129"/>
      <c r="H40" s="1137"/>
      <c r="I40" s="1129"/>
      <c r="J40" s="1128"/>
      <c r="K40" s="1128"/>
      <c r="L40" s="1129"/>
      <c r="M40" s="1131"/>
      <c r="N40" s="1129"/>
      <c r="O40" s="1133"/>
      <c r="P40" s="244" t="s">
        <v>86</v>
      </c>
      <c r="Q40" s="1111"/>
      <c r="R40" s="1111"/>
      <c r="S40" s="1111"/>
      <c r="T40" s="1111"/>
      <c r="U40" s="243" t="s">
        <v>5</v>
      </c>
      <c r="V40" s="244" t="s">
        <v>86</v>
      </c>
      <c r="W40" s="1111"/>
      <c r="X40" s="1111"/>
      <c r="Y40" s="1111"/>
      <c r="Z40" s="1111"/>
      <c r="AA40" s="243" t="s">
        <v>5</v>
      </c>
      <c r="AB40" s="244" t="s">
        <v>86</v>
      </c>
      <c r="AC40" s="1111"/>
      <c r="AD40" s="1111"/>
      <c r="AE40" s="1111"/>
      <c r="AF40" s="1111"/>
      <c r="AG40" s="243" t="s">
        <v>5</v>
      </c>
      <c r="AH40" s="244" t="s">
        <v>86</v>
      </c>
      <c r="AI40" s="1111"/>
      <c r="AJ40" s="1111"/>
      <c r="AK40" s="1111"/>
      <c r="AL40" s="1111"/>
      <c r="AM40" s="243" t="s">
        <v>5</v>
      </c>
      <c r="AN40" s="244" t="s">
        <v>86</v>
      </c>
      <c r="AO40" s="1111"/>
      <c r="AP40" s="1111"/>
      <c r="AQ40" s="1111"/>
      <c r="AR40" s="1111"/>
      <c r="AS40" s="243" t="s">
        <v>5</v>
      </c>
      <c r="AT40" s="244" t="s">
        <v>86</v>
      </c>
      <c r="AU40" s="1111"/>
      <c r="AV40" s="1111"/>
      <c r="AW40" s="1111"/>
      <c r="AX40" s="1111"/>
      <c r="AY40" s="253" t="s">
        <v>261</v>
      </c>
    </row>
    <row r="41" spans="1:51" ht="12" customHeight="1" thickBot="1">
      <c r="A41" s="1112" t="s">
        <v>263</v>
      </c>
      <c r="B41" s="1113"/>
      <c r="C41" s="254"/>
      <c r="D41" s="255"/>
      <c r="E41" s="256"/>
      <c r="F41" s="1116" t="str">
        <f>IF(AND(F7="",F9="",F11="",F13="",F15="",F17="",F19="",F21="",F23="",F25="",F27="",F29="",F31="",F33="",F35="",F37="",F39=""),"",SUM(F7:F40))</f>
        <v/>
      </c>
      <c r="G41" s="1116" t="str">
        <f>IF(AND(G7="",G9="",G11="",G13="",G15="",G17="",G19="",G21="",G23="",G25="",G27="",G29="",G31="",G33="",G35="",G37="",G39=""),"",SUM(G7:G40))</f>
        <v/>
      </c>
      <c r="H41" s="1118"/>
      <c r="I41" s="1120" t="str">
        <f>IF(AND(I7="",I9="",I11="",I13="",I15="",I17="",I19="",I21="",I23="",I25="",I27="",I29="",I31="",I33="",I35="",I37="",I39=""),"",SUM(I7:I40))</f>
        <v/>
      </c>
      <c r="J41" s="1120" t="str">
        <f>IF(G41="","",G41-I41)</f>
        <v/>
      </c>
      <c r="K41" s="1120" t="str">
        <f>IF(F41="","",F41-I41)</f>
        <v/>
      </c>
      <c r="L41" s="911" t="str">
        <f>IF(AND(L7="",L9="",L11="",L13="",L15="",L17="",L19="",L21="",L23="",L25="",L27="",L29="",L31="",L33="",L35="",L37="",L39=""),"",SUM(L7:L40))</f>
        <v/>
      </c>
      <c r="M41" s="1122"/>
      <c r="N41" s="911" t="str">
        <f>IF(AND(N7="",N9="",N11="",N13="",N15="",N17="",N19="",N21="",N23="",N25="",N27="",N29="",N31="",N33="",N35="",N37="",N39=""),"",SUM(N7:N40))</f>
        <v/>
      </c>
      <c r="O41" s="1109"/>
      <c r="P41" s="1103" t="str">
        <f>IF(AND(P7="",P9="",P11="",P13="",P15="",P17="",P19="",P21="",P23="",P25="",P27="",P29="",P31="",P33="",P35="",P37="",P39=""),"",P7+P9+P11+P13+P15+P17+P19+P21+P23+P25+P27+P29+P31+P33+P35+P37+P39)</f>
        <v/>
      </c>
      <c r="Q41" s="1104"/>
      <c r="R41" s="1104"/>
      <c r="S41" s="1104"/>
      <c r="T41" s="1104"/>
      <c r="U41" s="1105"/>
      <c r="V41" s="1103" t="str">
        <f>IF(AND(V7="",V9="",V11="",V13="",V15="",V17="",V19="",V21="",V23="",V25="",V27="",V29="",V31="",V33="",V35="",V37="",V39=""),"",V7+V9+V11+V13+V15+V17+V19+V21+V23+V25+V27+V29+V31+V33+V35+V37+V39)</f>
        <v/>
      </c>
      <c r="W41" s="1104"/>
      <c r="X41" s="1104"/>
      <c r="Y41" s="1104"/>
      <c r="Z41" s="1104"/>
      <c r="AA41" s="1105"/>
      <c r="AB41" s="1103" t="str">
        <f>IF(AND(AB7="",AB9="",AB11="",AB13="",AB15="",AB17="",AB19="",AB21="",AB23="",AB25="",AB27="",AB29="",AB31="",AB33="",AB35="",AB37="",AB39=""),"",AB7+AB9+AB11+AB13+AB15+AB17+AB19+AB21+AB23+AB25+AB27+AB29+AB31+AB33+AB35+AB37+AB39)</f>
        <v/>
      </c>
      <c r="AC41" s="1104"/>
      <c r="AD41" s="1104"/>
      <c r="AE41" s="1104"/>
      <c r="AF41" s="1104"/>
      <c r="AG41" s="1105"/>
      <c r="AH41" s="1103" t="str">
        <f>IF(AND(AH7="",AH9="",AH11="",AH13="",AH15="",AH17="",AH19="",AH21="",AH23="",AH25="",AH27="",AH29="",AH31="",AH33="",AH35="",AH37="",AH39=""),"",AH7+AH9+AH11+AH13+AH15+AH17+AH19+AH21+AH23+AH25+AH27+AH29+AH31+AH33+AH35+AH37+AH39)</f>
        <v/>
      </c>
      <c r="AI41" s="1104"/>
      <c r="AJ41" s="1104"/>
      <c r="AK41" s="1104"/>
      <c r="AL41" s="1104"/>
      <c r="AM41" s="1105"/>
      <c r="AN41" s="1103" t="str">
        <f>IF(AND(AN7="",AN9="",AN11="",AN13="",AN15="",AN17="",AN19="",AN21="",AN23="",AN25="",AN27="",AN29="",AN31="",AN33="",AN35="",AN37="",AN39=""),"",AN7+AN9+AN11+AN13+AN15+AN17+AN19+AN21+AN23+AN25+AN27+AN29+AN31+AN33+AN35+AN37+AN39)</f>
        <v/>
      </c>
      <c r="AO41" s="1104"/>
      <c r="AP41" s="1104"/>
      <c r="AQ41" s="1104"/>
      <c r="AR41" s="1104"/>
      <c r="AS41" s="1105"/>
      <c r="AT41" s="1103" t="str">
        <f>IF(AND(AT7="",AT9="",AT11="",AT13="",AT15="",AT17="",AT19="",AT21="",AT23="",AT25="",AT27="",AT29="",AT31="",AT33="",AT35="",AT37="",AT39=""),"",AT7+AT9+AT11+AT13+AT15+AT17+AT19+AT21+AT23+AT25+AT27+AT29+AT31+AT33+AT35+AT37+AT39)</f>
        <v/>
      </c>
      <c r="AU41" s="1104"/>
      <c r="AV41" s="1104"/>
      <c r="AW41" s="1104"/>
      <c r="AX41" s="1104"/>
      <c r="AY41" s="1106"/>
    </row>
    <row r="42" spans="1:51" ht="12" customHeight="1" thickTop="1">
      <c r="A42" s="1114"/>
      <c r="B42" s="1115"/>
      <c r="C42" s="257"/>
      <c r="D42" s="258"/>
      <c r="E42" s="259"/>
      <c r="F42" s="1117"/>
      <c r="G42" s="1117"/>
      <c r="H42" s="1119"/>
      <c r="I42" s="1121"/>
      <c r="J42" s="1121"/>
      <c r="K42" s="1121"/>
      <c r="L42" s="1108"/>
      <c r="M42" s="1123"/>
      <c r="N42" s="1108"/>
      <c r="O42" s="1110"/>
      <c r="P42" s="260" t="s">
        <v>86</v>
      </c>
      <c r="Q42" s="1107" t="str">
        <f>IF(AND(Q8="",Q10="",Q12="",Q14="",Q16="",Q18="",Q20="",Q22="",Q24="",Q26="",Q28="",Q30="",Q32="",Q34="",Q36="",Q38="",Q40=""),"",Q8+Q10+Q12+Q14+Q16+Q18+Q20+Q22+Q24+Q26+Q28+Q30+Q32+Q34+Q36+Q38+Q40)</f>
        <v/>
      </c>
      <c r="R42" s="1107"/>
      <c r="S42" s="1107"/>
      <c r="T42" s="1107"/>
      <c r="U42" s="261" t="s">
        <v>5</v>
      </c>
      <c r="V42" s="260" t="s">
        <v>86</v>
      </c>
      <c r="W42" s="1107" t="str">
        <f>IF(AND(W8="",W10="",W12="",W14="",W16="",W18="",W20="",W22="",W24="",W26="",W28="",W30="",W32="",W34="",W36="",W38="",W40=""),"",W8+W10+W12+W14+W16+W18+W20+W22+W24+W26+W28+W30+W32+W34+W36+W38+W40)</f>
        <v/>
      </c>
      <c r="X42" s="1107"/>
      <c r="Y42" s="1107"/>
      <c r="Z42" s="1107"/>
      <c r="AA42" s="261" t="s">
        <v>5</v>
      </c>
      <c r="AB42" s="260" t="s">
        <v>86</v>
      </c>
      <c r="AC42" s="1107" t="str">
        <f>IF(AND(AC8="",AC10="",AC12="",AC14="",AC16="",AC18="",AC20="",AC22="",AC24="",AC26="",AC28="",AC30="",AC32="",AC34="",AC36="",AC38="",AC40=""),"",AC8+AC10+AC12+AC14+AC16+AC18+AC20+AC22+AC24+AC26+AC28+AC30+AC32+AC34+AC36+AC38+AC40)</f>
        <v/>
      </c>
      <c r="AD42" s="1107"/>
      <c r="AE42" s="1107"/>
      <c r="AF42" s="1107"/>
      <c r="AG42" s="261" t="s">
        <v>5</v>
      </c>
      <c r="AH42" s="260" t="s">
        <v>86</v>
      </c>
      <c r="AI42" s="1107" t="str">
        <f>IF(AND(AI8="",AI10="",AI12="",AI14="",AI16="",AI18="",AI20="",AI22="",AI24="",AI26="",AI28="",AI30="",AI32="",AI34="",AI36="",AI38="",AI40=""),"",AI8+AI10+AI12+AI14+AI16+AI18+AI20+AI22+AI24+AI26+AI28+AI30+AI32+AI34+AI36+AI38+AI40)</f>
        <v/>
      </c>
      <c r="AJ42" s="1107"/>
      <c r="AK42" s="1107"/>
      <c r="AL42" s="1107"/>
      <c r="AM42" s="261" t="s">
        <v>5</v>
      </c>
      <c r="AN42" s="260" t="s">
        <v>86</v>
      </c>
      <c r="AO42" s="1107" t="str">
        <f>IF(AND(AO8="",AO10="",AO12="",AO14="",AO16="",AO18="",AO20="",AO22="",AO24="",AO26="",AO28="",AO30="",AO32="",AO34="",AO36="",AO38="",AO40=""),"",AO8+AO10+AO12+AO14+AO16+AO18+AO20+AO22+AO24+AO26+AO28+AO30+AO32+AO34+AO36+AO38+AO40)</f>
        <v/>
      </c>
      <c r="AP42" s="1107"/>
      <c r="AQ42" s="1107"/>
      <c r="AR42" s="1107"/>
      <c r="AS42" s="261" t="s">
        <v>5</v>
      </c>
      <c r="AT42" s="260" t="s">
        <v>86</v>
      </c>
      <c r="AU42" s="1107" t="str">
        <f>IF(AND(AU8="",AU10="",AU12="",AU14="",AU16="",AU18="",AU20="",AU22="",AU24="",AU26="",AU28="",AU30="",AU32="",AU34="",AU36="",AU38="",AU40=""),"",AU8+AU10+AU12+AU14+AU16+AU18+AU20+AU22+AU24+AU26+AU28+AU30+AU32+AU34+AU36+AU38+AU40)</f>
        <v/>
      </c>
      <c r="AV42" s="1107"/>
      <c r="AW42" s="1107"/>
      <c r="AX42" s="1107"/>
      <c r="AY42" s="262" t="s">
        <v>261</v>
      </c>
    </row>
    <row r="43" spans="1:51" ht="8.25" customHeight="1"/>
    <row r="44" spans="1:51">
      <c r="AL44" s="1096" t="s">
        <v>264</v>
      </c>
      <c r="AM44" s="1097"/>
      <c r="AN44" s="1097"/>
      <c r="AO44" s="1097"/>
      <c r="AP44" s="1097"/>
      <c r="AQ44" s="1097"/>
      <c r="AR44" s="1097"/>
      <c r="AS44" s="1097"/>
      <c r="AT44" s="1097"/>
      <c r="AU44" s="1097"/>
      <c r="AV44" s="1097"/>
      <c r="AW44" s="1097"/>
      <c r="AX44" s="1097"/>
      <c r="AY44" s="1098"/>
    </row>
    <row r="45" spans="1:51">
      <c r="AL45" s="1099"/>
      <c r="AM45" s="1100"/>
      <c r="AN45" s="1100"/>
      <c r="AO45" s="1100"/>
      <c r="AP45" s="1100"/>
      <c r="AQ45" s="1100"/>
      <c r="AR45" s="1100"/>
      <c r="AS45" s="1100"/>
      <c r="AT45" s="1100"/>
      <c r="AU45" s="1100"/>
      <c r="AV45" s="1100"/>
      <c r="AW45" s="1100"/>
      <c r="AX45" s="1100"/>
      <c r="AY45" s="1101"/>
    </row>
    <row r="46" spans="1:51">
      <c r="AR46" s="1102" t="s">
        <v>40</v>
      </c>
      <c r="AS46" s="1102"/>
      <c r="AT46" s="1102"/>
      <c r="AU46" s="1102"/>
      <c r="AV46" s="1102"/>
      <c r="AW46" s="1102"/>
      <c r="AX46" s="1102"/>
      <c r="AY46" s="1102"/>
    </row>
    <row r="61" spans="14:14" hidden="1"/>
    <row r="62" spans="14:14" hidden="1">
      <c r="N62" t="s">
        <v>90</v>
      </c>
    </row>
    <row r="63" spans="14:14" hidden="1">
      <c r="N63" t="s">
        <v>127</v>
      </c>
    </row>
  </sheetData>
  <sheetProtection sheet="1" objects="1" scenarios="1"/>
  <mergeCells count="457">
    <mergeCell ref="I1:N2"/>
    <mergeCell ref="O2:U2"/>
    <mergeCell ref="W2:AU2"/>
    <mergeCell ref="K3:L3"/>
    <mergeCell ref="O3:U3"/>
    <mergeCell ref="W3:AU3"/>
    <mergeCell ref="K4:L4"/>
    <mergeCell ref="O4:Q4"/>
    <mergeCell ref="R4:T4"/>
    <mergeCell ref="A5:A6"/>
    <mergeCell ref="B5:B6"/>
    <mergeCell ref="C5:E5"/>
    <mergeCell ref="F5:F6"/>
    <mergeCell ref="G5:H5"/>
    <mergeCell ref="L5:L6"/>
    <mergeCell ref="M5:O5"/>
    <mergeCell ref="P5:AY5"/>
    <mergeCell ref="P6:Q6"/>
    <mergeCell ref="V6:W6"/>
    <mergeCell ref="AB6:AC6"/>
    <mergeCell ref="AH6:AI6"/>
    <mergeCell ref="AN6:AO6"/>
    <mergeCell ref="AT6:AU6"/>
    <mergeCell ref="AW3:AX3"/>
    <mergeCell ref="J7:J8"/>
    <mergeCell ref="K7:K8"/>
    <mergeCell ref="L7:L8"/>
    <mergeCell ref="M7:M8"/>
    <mergeCell ref="N7:N8"/>
    <mergeCell ref="O7:O8"/>
    <mergeCell ref="A7:A8"/>
    <mergeCell ref="B7:B8"/>
    <mergeCell ref="F7:F8"/>
    <mergeCell ref="G7:G8"/>
    <mergeCell ref="H7:H8"/>
    <mergeCell ref="I7:I8"/>
    <mergeCell ref="Q8:T8"/>
    <mergeCell ref="W8:Z8"/>
    <mergeCell ref="AC8:AF8"/>
    <mergeCell ref="AI8:AL8"/>
    <mergeCell ref="AO8:AR8"/>
    <mergeCell ref="AU8:AX8"/>
    <mergeCell ref="P7:U7"/>
    <mergeCell ref="V7:AA7"/>
    <mergeCell ref="AB7:AG7"/>
    <mergeCell ref="AH7:AM7"/>
    <mergeCell ref="AN7:AS7"/>
    <mergeCell ref="AT7:AY7"/>
    <mergeCell ref="J9:J10"/>
    <mergeCell ref="K9:K10"/>
    <mergeCell ref="L9:L10"/>
    <mergeCell ref="M9:M10"/>
    <mergeCell ref="N9:N10"/>
    <mergeCell ref="O9:O10"/>
    <mergeCell ref="A9:A10"/>
    <mergeCell ref="B9:B10"/>
    <mergeCell ref="F9:F10"/>
    <mergeCell ref="G9:G10"/>
    <mergeCell ref="H9:H10"/>
    <mergeCell ref="I9:I10"/>
    <mergeCell ref="Q10:T10"/>
    <mergeCell ref="W10:Z10"/>
    <mergeCell ref="AC10:AF10"/>
    <mergeCell ref="AI10:AL10"/>
    <mergeCell ref="AO10:AR10"/>
    <mergeCell ref="AU10:AX10"/>
    <mergeCell ref="P9:U9"/>
    <mergeCell ref="V9:AA9"/>
    <mergeCell ref="AB9:AG9"/>
    <mergeCell ref="AH9:AM9"/>
    <mergeCell ref="AN9:AS9"/>
    <mergeCell ref="AT9:AY9"/>
    <mergeCell ref="J11:J12"/>
    <mergeCell ref="K11:K12"/>
    <mergeCell ref="L11:L12"/>
    <mergeCell ref="M11:M12"/>
    <mergeCell ref="N11:N12"/>
    <mergeCell ref="O11:O12"/>
    <mergeCell ref="A11:A12"/>
    <mergeCell ref="B11:B12"/>
    <mergeCell ref="F11:F12"/>
    <mergeCell ref="G11:G12"/>
    <mergeCell ref="H11:H12"/>
    <mergeCell ref="I11:I12"/>
    <mergeCell ref="Q12:T12"/>
    <mergeCell ref="W12:Z12"/>
    <mergeCell ref="AC12:AF12"/>
    <mergeCell ref="AI12:AL12"/>
    <mergeCell ref="AO12:AR12"/>
    <mergeCell ref="AU12:AX12"/>
    <mergeCell ref="P11:U11"/>
    <mergeCell ref="V11:AA11"/>
    <mergeCell ref="AB11:AG11"/>
    <mergeCell ref="AH11:AM11"/>
    <mergeCell ref="AN11:AS11"/>
    <mergeCell ref="AT11:AY11"/>
    <mergeCell ref="J13:J14"/>
    <mergeCell ref="K13:K14"/>
    <mergeCell ref="L13:L14"/>
    <mergeCell ref="M13:M14"/>
    <mergeCell ref="N13:N14"/>
    <mergeCell ref="O13:O14"/>
    <mergeCell ref="A13:A14"/>
    <mergeCell ref="B13:B14"/>
    <mergeCell ref="F13:F14"/>
    <mergeCell ref="G13:G14"/>
    <mergeCell ref="H13:H14"/>
    <mergeCell ref="I13:I14"/>
    <mergeCell ref="Q14:T14"/>
    <mergeCell ref="W14:Z14"/>
    <mergeCell ref="AC14:AF14"/>
    <mergeCell ref="AI14:AL14"/>
    <mergeCell ref="AO14:AR14"/>
    <mergeCell ref="AU14:AX14"/>
    <mergeCell ref="P13:U13"/>
    <mergeCell ref="V13:AA13"/>
    <mergeCell ref="AB13:AG13"/>
    <mergeCell ref="AH13:AM13"/>
    <mergeCell ref="AN13:AS13"/>
    <mergeCell ref="AT13:AY13"/>
    <mergeCell ref="J15:J16"/>
    <mergeCell ref="K15:K16"/>
    <mergeCell ref="L15:L16"/>
    <mergeCell ref="M15:M16"/>
    <mergeCell ref="N15:N16"/>
    <mergeCell ref="O15:O16"/>
    <mergeCell ref="A15:A16"/>
    <mergeCell ref="B15:B16"/>
    <mergeCell ref="F15:F16"/>
    <mergeCell ref="G15:G16"/>
    <mergeCell ref="H15:H16"/>
    <mergeCell ref="I15:I16"/>
    <mergeCell ref="Q16:T16"/>
    <mergeCell ref="W16:Z16"/>
    <mergeCell ref="AC16:AF16"/>
    <mergeCell ref="AI16:AL16"/>
    <mergeCell ref="AO16:AR16"/>
    <mergeCell ref="AU16:AX16"/>
    <mergeCell ref="P15:U15"/>
    <mergeCell ref="V15:AA15"/>
    <mergeCell ref="AB15:AG15"/>
    <mergeCell ref="AH15:AM15"/>
    <mergeCell ref="AN15:AS15"/>
    <mergeCell ref="AT15:AY15"/>
    <mergeCell ref="J17:J18"/>
    <mergeCell ref="K17:K18"/>
    <mergeCell ref="L17:L18"/>
    <mergeCell ref="M17:M18"/>
    <mergeCell ref="N17:N18"/>
    <mergeCell ref="O17:O18"/>
    <mergeCell ref="A17:A18"/>
    <mergeCell ref="B17:B18"/>
    <mergeCell ref="F17:F18"/>
    <mergeCell ref="G17:G18"/>
    <mergeCell ref="H17:H18"/>
    <mergeCell ref="I17:I18"/>
    <mergeCell ref="Q18:T18"/>
    <mergeCell ref="W18:Z18"/>
    <mergeCell ref="AC18:AF18"/>
    <mergeCell ref="AI18:AL18"/>
    <mergeCell ref="AO18:AR18"/>
    <mergeCell ref="AU18:AX18"/>
    <mergeCell ref="P17:U17"/>
    <mergeCell ref="V17:AA17"/>
    <mergeCell ref="AB17:AG17"/>
    <mergeCell ref="AH17:AM17"/>
    <mergeCell ref="AN17:AS17"/>
    <mergeCell ref="AT17:AY17"/>
    <mergeCell ref="J19:J20"/>
    <mergeCell ref="K19:K20"/>
    <mergeCell ref="L19:L20"/>
    <mergeCell ref="M19:M20"/>
    <mergeCell ref="N19:N20"/>
    <mergeCell ref="O19:O20"/>
    <mergeCell ref="A19:A20"/>
    <mergeCell ref="B19:B20"/>
    <mergeCell ref="F19:F20"/>
    <mergeCell ref="G19:G20"/>
    <mergeCell ref="H19:H20"/>
    <mergeCell ref="I19:I20"/>
    <mergeCell ref="Q20:T20"/>
    <mergeCell ref="W20:Z20"/>
    <mergeCell ref="AC20:AF20"/>
    <mergeCell ref="AI20:AL20"/>
    <mergeCell ref="AO20:AR20"/>
    <mergeCell ref="AU20:AX20"/>
    <mergeCell ref="P19:U19"/>
    <mergeCell ref="V19:AA19"/>
    <mergeCell ref="AB19:AG19"/>
    <mergeCell ref="AH19:AM19"/>
    <mergeCell ref="AN19:AS19"/>
    <mergeCell ref="AT19:AY19"/>
    <mergeCell ref="J21:J22"/>
    <mergeCell ref="K21:K22"/>
    <mergeCell ref="L21:L22"/>
    <mergeCell ref="M21:M22"/>
    <mergeCell ref="N21:N22"/>
    <mergeCell ref="O21:O22"/>
    <mergeCell ref="A21:A22"/>
    <mergeCell ref="B21:B22"/>
    <mergeCell ref="F21:F22"/>
    <mergeCell ref="G21:G22"/>
    <mergeCell ref="H21:H22"/>
    <mergeCell ref="I21:I22"/>
    <mergeCell ref="Q22:T22"/>
    <mergeCell ref="W22:Z22"/>
    <mergeCell ref="AC22:AF22"/>
    <mergeCell ref="AI22:AL22"/>
    <mergeCell ref="AO22:AR22"/>
    <mergeCell ref="AU22:AX22"/>
    <mergeCell ref="P21:U21"/>
    <mergeCell ref="V21:AA21"/>
    <mergeCell ref="AB21:AG21"/>
    <mergeCell ref="AH21:AM21"/>
    <mergeCell ref="AN21:AS21"/>
    <mergeCell ref="AT21:AY21"/>
    <mergeCell ref="J23:J24"/>
    <mergeCell ref="K23:K24"/>
    <mergeCell ref="L23:L24"/>
    <mergeCell ref="M23:M24"/>
    <mergeCell ref="N23:N24"/>
    <mergeCell ref="O23:O24"/>
    <mergeCell ref="A23:A24"/>
    <mergeCell ref="B23:B24"/>
    <mergeCell ref="F23:F24"/>
    <mergeCell ref="G23:G24"/>
    <mergeCell ref="H23:H24"/>
    <mergeCell ref="I23:I24"/>
    <mergeCell ref="Q24:T24"/>
    <mergeCell ref="W24:Z24"/>
    <mergeCell ref="AC24:AF24"/>
    <mergeCell ref="AI24:AL24"/>
    <mergeCell ref="AO24:AR24"/>
    <mergeCell ref="AU24:AX24"/>
    <mergeCell ref="P23:U23"/>
    <mergeCell ref="V23:AA23"/>
    <mergeCell ref="AB23:AG23"/>
    <mergeCell ref="AH23:AM23"/>
    <mergeCell ref="AN23:AS23"/>
    <mergeCell ref="AT23:AY23"/>
    <mergeCell ref="J25:J26"/>
    <mergeCell ref="K25:K26"/>
    <mergeCell ref="L25:L26"/>
    <mergeCell ref="M25:M26"/>
    <mergeCell ref="N25:N26"/>
    <mergeCell ref="O25:O26"/>
    <mergeCell ref="A25:A26"/>
    <mergeCell ref="B25:B26"/>
    <mergeCell ref="F25:F26"/>
    <mergeCell ref="G25:G26"/>
    <mergeCell ref="H25:H26"/>
    <mergeCell ref="I25:I26"/>
    <mergeCell ref="Q26:T26"/>
    <mergeCell ref="W26:Z26"/>
    <mergeCell ref="AC26:AF26"/>
    <mergeCell ref="AI26:AL26"/>
    <mergeCell ref="AO26:AR26"/>
    <mergeCell ref="AU26:AX26"/>
    <mergeCell ref="P25:U25"/>
    <mergeCell ref="V25:AA25"/>
    <mergeCell ref="AB25:AG25"/>
    <mergeCell ref="AH25:AM25"/>
    <mergeCell ref="AN25:AS25"/>
    <mergeCell ref="AT25:AY25"/>
    <mergeCell ref="J27:J28"/>
    <mergeCell ref="K27:K28"/>
    <mergeCell ref="L27:L28"/>
    <mergeCell ref="M27:M28"/>
    <mergeCell ref="N27:N28"/>
    <mergeCell ref="O27:O28"/>
    <mergeCell ref="A27:A28"/>
    <mergeCell ref="B27:B28"/>
    <mergeCell ref="F27:F28"/>
    <mergeCell ref="G27:G28"/>
    <mergeCell ref="H27:H28"/>
    <mergeCell ref="I27:I28"/>
    <mergeCell ref="Q28:T28"/>
    <mergeCell ref="W28:Z28"/>
    <mergeCell ref="AC28:AF28"/>
    <mergeCell ref="AI28:AL28"/>
    <mergeCell ref="AO28:AR28"/>
    <mergeCell ref="AU28:AX28"/>
    <mergeCell ref="P27:U27"/>
    <mergeCell ref="V27:AA27"/>
    <mergeCell ref="AB27:AG27"/>
    <mergeCell ref="AH27:AM27"/>
    <mergeCell ref="AN27:AS27"/>
    <mergeCell ref="AT27:AY27"/>
    <mergeCell ref="J29:J30"/>
    <mergeCell ref="K29:K30"/>
    <mergeCell ref="L29:L30"/>
    <mergeCell ref="M29:M30"/>
    <mergeCell ref="N29:N30"/>
    <mergeCell ref="O29:O30"/>
    <mergeCell ref="A29:A30"/>
    <mergeCell ref="B29:B30"/>
    <mergeCell ref="F29:F30"/>
    <mergeCell ref="G29:G30"/>
    <mergeCell ref="H29:H30"/>
    <mergeCell ref="I29:I30"/>
    <mergeCell ref="Q30:T30"/>
    <mergeCell ref="W30:Z30"/>
    <mergeCell ref="AC30:AF30"/>
    <mergeCell ref="AI30:AL30"/>
    <mergeCell ref="AO30:AR30"/>
    <mergeCell ref="AU30:AX30"/>
    <mergeCell ref="P29:U29"/>
    <mergeCell ref="V29:AA29"/>
    <mergeCell ref="AB29:AG29"/>
    <mergeCell ref="AH29:AM29"/>
    <mergeCell ref="AN29:AS29"/>
    <mergeCell ref="AT29:AY29"/>
    <mergeCell ref="J31:J32"/>
    <mergeCell ref="K31:K32"/>
    <mergeCell ref="L31:L32"/>
    <mergeCell ref="M31:M32"/>
    <mergeCell ref="N31:N32"/>
    <mergeCell ref="O31:O32"/>
    <mergeCell ref="A31:A32"/>
    <mergeCell ref="B31:B32"/>
    <mergeCell ref="F31:F32"/>
    <mergeCell ref="G31:G32"/>
    <mergeCell ref="H31:H32"/>
    <mergeCell ref="I31:I32"/>
    <mergeCell ref="Q32:T32"/>
    <mergeCell ref="W32:Z32"/>
    <mergeCell ref="AC32:AF32"/>
    <mergeCell ref="AI32:AL32"/>
    <mergeCell ref="AO32:AR32"/>
    <mergeCell ref="AU32:AX32"/>
    <mergeCell ref="P31:U31"/>
    <mergeCell ref="V31:AA31"/>
    <mergeCell ref="AB31:AG31"/>
    <mergeCell ref="AH31:AM31"/>
    <mergeCell ref="AN31:AS31"/>
    <mergeCell ref="AT31:AY31"/>
    <mergeCell ref="J33:J34"/>
    <mergeCell ref="K33:K34"/>
    <mergeCell ref="L33:L34"/>
    <mergeCell ref="M33:M34"/>
    <mergeCell ref="N33:N34"/>
    <mergeCell ref="O33:O34"/>
    <mergeCell ref="A33:A34"/>
    <mergeCell ref="B33:B34"/>
    <mergeCell ref="F33:F34"/>
    <mergeCell ref="G33:G34"/>
    <mergeCell ref="H33:H34"/>
    <mergeCell ref="I33:I34"/>
    <mergeCell ref="Q34:T34"/>
    <mergeCell ref="W34:Z34"/>
    <mergeCell ref="AC34:AF34"/>
    <mergeCell ref="AI34:AL34"/>
    <mergeCell ref="AO34:AR34"/>
    <mergeCell ref="AU34:AX34"/>
    <mergeCell ref="P33:U33"/>
    <mergeCell ref="V33:AA33"/>
    <mergeCell ref="AB33:AG33"/>
    <mergeCell ref="AH33:AM33"/>
    <mergeCell ref="AN33:AS33"/>
    <mergeCell ref="AT33:AY33"/>
    <mergeCell ref="AI36:AL36"/>
    <mergeCell ref="AO36:AR36"/>
    <mergeCell ref="AU36:AX36"/>
    <mergeCell ref="P35:U35"/>
    <mergeCell ref="V35:AA35"/>
    <mergeCell ref="AB35:AG35"/>
    <mergeCell ref="AH35:AM35"/>
    <mergeCell ref="AN35:AS35"/>
    <mergeCell ref="AT35:AY35"/>
    <mergeCell ref="A37:A38"/>
    <mergeCell ref="B37:B38"/>
    <mergeCell ref="F37:F38"/>
    <mergeCell ref="G37:G38"/>
    <mergeCell ref="H37:H38"/>
    <mergeCell ref="I37:I38"/>
    <mergeCell ref="Q36:T36"/>
    <mergeCell ref="W36:Z36"/>
    <mergeCell ref="AC36:AF36"/>
    <mergeCell ref="J35:J36"/>
    <mergeCell ref="K35:K36"/>
    <mergeCell ref="L35:L36"/>
    <mergeCell ref="M35:M36"/>
    <mergeCell ref="N35:N36"/>
    <mergeCell ref="O35:O36"/>
    <mergeCell ref="A35:A36"/>
    <mergeCell ref="B35:B36"/>
    <mergeCell ref="F35:F36"/>
    <mergeCell ref="G35:G36"/>
    <mergeCell ref="H35:H36"/>
    <mergeCell ref="I35:I36"/>
    <mergeCell ref="P37:U37"/>
    <mergeCell ref="V37:AA37"/>
    <mergeCell ref="AB37:AG37"/>
    <mergeCell ref="AH37:AM37"/>
    <mergeCell ref="AN37:AS37"/>
    <mergeCell ref="AT37:AY37"/>
    <mergeCell ref="J37:J38"/>
    <mergeCell ref="K37:K38"/>
    <mergeCell ref="L37:L38"/>
    <mergeCell ref="M37:M38"/>
    <mergeCell ref="N37:N38"/>
    <mergeCell ref="O37:O38"/>
    <mergeCell ref="H39:H40"/>
    <mergeCell ref="I39:I40"/>
    <mergeCell ref="J39:J40"/>
    <mergeCell ref="Q38:T38"/>
    <mergeCell ref="W38:Z38"/>
    <mergeCell ref="AC38:AF38"/>
    <mergeCell ref="AI38:AL38"/>
    <mergeCell ref="AO38:AR38"/>
    <mergeCell ref="AU38:AX38"/>
    <mergeCell ref="V39:AA39"/>
    <mergeCell ref="AB39:AG39"/>
    <mergeCell ref="AH39:AM39"/>
    <mergeCell ref="AN39:AS39"/>
    <mergeCell ref="AT39:AY39"/>
    <mergeCell ref="Q40:T40"/>
    <mergeCell ref="W40:Z40"/>
    <mergeCell ref="AC40:AF40"/>
    <mergeCell ref="AI40:AL40"/>
    <mergeCell ref="AO40:AR40"/>
    <mergeCell ref="P39:U39"/>
    <mergeCell ref="N41:N42"/>
    <mergeCell ref="O41:O42"/>
    <mergeCell ref="P41:U41"/>
    <mergeCell ref="V41:AA41"/>
    <mergeCell ref="AB41:AG41"/>
    <mergeCell ref="AH41:AM41"/>
    <mergeCell ref="AU40:AX40"/>
    <mergeCell ref="A41:B42"/>
    <mergeCell ref="F41:F42"/>
    <mergeCell ref="G41:G42"/>
    <mergeCell ref="H41:H42"/>
    <mergeCell ref="I41:I42"/>
    <mergeCell ref="J41:J42"/>
    <mergeCell ref="K41:K42"/>
    <mergeCell ref="L41:L42"/>
    <mergeCell ref="M41:M42"/>
    <mergeCell ref="K39:K40"/>
    <mergeCell ref="L39:L40"/>
    <mergeCell ref="M39:M40"/>
    <mergeCell ref="N39:N40"/>
    <mergeCell ref="O39:O40"/>
    <mergeCell ref="A39:B40"/>
    <mergeCell ref="F39:F40"/>
    <mergeCell ref="G39:G40"/>
    <mergeCell ref="AL44:AY44"/>
    <mergeCell ref="AL45:AY45"/>
    <mergeCell ref="AR46:AY46"/>
    <mergeCell ref="AN41:AS41"/>
    <mergeCell ref="AT41:AY41"/>
    <mergeCell ref="Q42:T42"/>
    <mergeCell ref="W42:Z42"/>
    <mergeCell ref="AC42:AF42"/>
    <mergeCell ref="AI42:AL42"/>
    <mergeCell ref="AO42:AR42"/>
    <mergeCell ref="AU42:AX42"/>
  </mergeCells>
  <phoneticPr fontId="4"/>
  <dataValidations count="1">
    <dataValidation type="list" allowBlank="1" showInputMessage="1" showErrorMessage="1" sqref="O4" xr:uid="{767CDCA5-982F-4BBB-8B38-D7AA031E7AC3}">
      <formula1>$N$62:$N$63</formula1>
    </dataValidation>
  </dataValidations>
  <pageMargins left="0.36" right="0.19" top="0.82" bottom="0.2" header="0.22" footer="0.2"/>
  <pageSetup paperSize="9" scale="94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CC2A9F-DDD2-4364-A0ED-E19F91A1D7F0}">
  <sheetPr>
    <tabColor theme="8"/>
    <pageSetUpPr fitToPage="1"/>
  </sheetPr>
  <dimension ref="A1:AG101"/>
  <sheetViews>
    <sheetView showGridLines="0" zoomScale="90" zoomScaleNormal="90" workbookViewId="0">
      <selection activeCell="F35" sqref="F35:F37 O35:O37"/>
    </sheetView>
  </sheetViews>
  <sheetFormatPr defaultColWidth="9" defaultRowHeight="18" customHeight="1"/>
  <cols>
    <col min="1" max="1" width="5.625" style="57" customWidth="1"/>
    <col min="2" max="2" width="2.875" style="57" customWidth="1"/>
    <col min="3" max="3" width="7.5" style="57" customWidth="1"/>
    <col min="4" max="6" width="8.5" style="57" customWidth="1"/>
    <col min="7" max="7" width="1.375" style="57" customWidth="1"/>
    <col min="8" max="8" width="8.125" style="57" customWidth="1"/>
    <col min="9" max="10" width="1.375" style="57" customWidth="1"/>
    <col min="11" max="11" width="8.125" style="57" customWidth="1"/>
    <col min="12" max="12" width="1.375" style="57" customWidth="1"/>
    <col min="13" max="15" width="9.125" style="57" customWidth="1"/>
    <col min="16" max="16" width="7.125" style="57" customWidth="1"/>
    <col min="17" max="17" width="8.625" style="57" customWidth="1"/>
    <col min="18" max="18" width="4.625" style="57" customWidth="1"/>
    <col min="19" max="21" width="8.875" style="57" customWidth="1"/>
    <col min="22" max="22" width="6.125" style="57" customWidth="1"/>
    <col min="23" max="23" width="2.75" style="57" customWidth="1"/>
    <col min="24" max="24" width="6.125" style="57" customWidth="1"/>
    <col min="25" max="16384" width="9" style="57"/>
  </cols>
  <sheetData>
    <row r="1" spans="1:25" ht="23.45" customHeight="1">
      <c r="A1" s="1236" t="s">
        <v>209</v>
      </c>
      <c r="B1" s="1236"/>
      <c r="C1" s="1236"/>
      <c r="D1" s="1236"/>
      <c r="E1" s="1236"/>
      <c r="F1" s="1236"/>
      <c r="G1" s="1236"/>
      <c r="H1" s="1236"/>
      <c r="I1" s="1236"/>
      <c r="J1" s="1236"/>
      <c r="K1" s="1236"/>
      <c r="L1" s="1236"/>
      <c r="M1" s="1236"/>
      <c r="N1" s="1236"/>
      <c r="O1" s="1236"/>
      <c r="P1" s="1236"/>
      <c r="Q1" s="1236"/>
      <c r="R1" s="1236"/>
      <c r="S1" s="1236"/>
      <c r="T1" s="1236"/>
      <c r="U1" s="1236"/>
      <c r="V1" s="1236"/>
      <c r="W1" s="1236"/>
      <c r="X1" s="1236"/>
    </row>
    <row r="2" spans="1:25" ht="6.95" customHeight="1">
      <c r="A2" s="172"/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  <c r="N2" s="172"/>
      <c r="O2" s="172"/>
      <c r="P2" s="172"/>
      <c r="Q2" s="172"/>
      <c r="R2" s="172"/>
      <c r="S2" s="172"/>
      <c r="T2" s="172"/>
      <c r="U2" s="172"/>
      <c r="V2" s="172"/>
      <c r="W2" s="172"/>
      <c r="X2" s="172"/>
    </row>
    <row r="3" spans="1:25" ht="15" customHeight="1">
      <c r="L3" s="64" t="s">
        <v>86</v>
      </c>
      <c r="M3" s="1237"/>
      <c r="N3" s="1237"/>
      <c r="O3" s="1237"/>
      <c r="P3" s="173" t="s">
        <v>210</v>
      </c>
    </row>
    <row r="4" spans="1:25" ht="18" customHeight="1">
      <c r="A4" s="1238" t="s">
        <v>131</v>
      </c>
      <c r="B4" s="1238"/>
      <c r="C4" s="779"/>
      <c r="D4" s="779"/>
      <c r="E4" s="779"/>
      <c r="U4" s="174" t="s">
        <v>211</v>
      </c>
      <c r="V4" s="1239"/>
      <c r="W4" s="1239"/>
      <c r="X4" s="1239"/>
    </row>
    <row r="5" spans="1:25" ht="2.4500000000000002" customHeight="1">
      <c r="A5" s="175"/>
      <c r="B5" s="175"/>
      <c r="C5" s="176"/>
      <c r="D5" s="176"/>
      <c r="E5" s="176"/>
      <c r="U5" s="177"/>
      <c r="V5" s="178"/>
      <c r="W5" s="178"/>
      <c r="X5" s="178"/>
    </row>
    <row r="6" spans="1:25" ht="7.5" customHeight="1">
      <c r="A6" s="179"/>
      <c r="B6" s="179"/>
      <c r="V6" s="180"/>
      <c r="W6" s="1240" t="s">
        <v>212</v>
      </c>
      <c r="X6" s="1240"/>
    </row>
    <row r="7" spans="1:25" ht="16.5" customHeight="1">
      <c r="A7" s="1256" t="s">
        <v>213</v>
      </c>
      <c r="B7" s="1257"/>
      <c r="C7" s="1258"/>
      <c r="D7" s="1265" t="s">
        <v>214</v>
      </c>
      <c r="E7" s="1266"/>
      <c r="F7" s="1267"/>
      <c r="G7" s="181"/>
      <c r="H7" s="1268" t="s">
        <v>179</v>
      </c>
      <c r="I7" s="1268"/>
      <c r="J7" s="1268"/>
      <c r="K7" s="1268"/>
      <c r="L7" s="1268"/>
      <c r="M7" s="1269"/>
      <c r="N7" s="1269"/>
      <c r="O7" s="1269"/>
      <c r="P7" s="1269"/>
      <c r="Q7" s="1269"/>
      <c r="R7" s="1270"/>
      <c r="S7" s="1265" t="s">
        <v>215</v>
      </c>
      <c r="T7" s="1266"/>
      <c r="U7" s="1266"/>
      <c r="V7" s="1266"/>
      <c r="W7" s="1267"/>
      <c r="X7" s="1271"/>
    </row>
    <row r="8" spans="1:25" ht="10.5" customHeight="1">
      <c r="A8" s="1259"/>
      <c r="B8" s="1260"/>
      <c r="C8" s="1261"/>
      <c r="D8" s="1272" t="s">
        <v>216</v>
      </c>
      <c r="E8" s="1245" t="s">
        <v>217</v>
      </c>
      <c r="F8" s="1274" t="s">
        <v>218</v>
      </c>
      <c r="G8" s="182"/>
      <c r="H8" s="183" t="s">
        <v>219</v>
      </c>
      <c r="I8" s="183"/>
      <c r="J8" s="184"/>
      <c r="K8" s="183" t="s">
        <v>219</v>
      </c>
      <c r="L8" s="185"/>
      <c r="M8" s="186" t="s">
        <v>219</v>
      </c>
      <c r="N8" s="186" t="s">
        <v>219</v>
      </c>
      <c r="O8" s="1245" t="s">
        <v>220</v>
      </c>
      <c r="P8" s="1246" t="s">
        <v>221</v>
      </c>
      <c r="Q8" s="1245" t="s">
        <v>222</v>
      </c>
      <c r="R8" s="1241" t="s">
        <v>223</v>
      </c>
      <c r="S8" s="1243" t="s">
        <v>224</v>
      </c>
      <c r="T8" s="1245" t="s">
        <v>225</v>
      </c>
      <c r="U8" s="1246" t="s">
        <v>226</v>
      </c>
      <c r="V8" s="1248" t="s">
        <v>227</v>
      </c>
      <c r="W8" s="1249"/>
      <c r="X8" s="1254" t="s">
        <v>228</v>
      </c>
    </row>
    <row r="9" spans="1:25" ht="10.5" customHeight="1">
      <c r="A9" s="1259"/>
      <c r="B9" s="1260"/>
      <c r="C9" s="1261"/>
      <c r="D9" s="1272"/>
      <c r="E9" s="1245"/>
      <c r="F9" s="1274"/>
      <c r="G9" s="1276" t="s">
        <v>155</v>
      </c>
      <c r="H9" s="1277"/>
      <c r="I9" s="1277"/>
      <c r="J9" s="1250" t="s">
        <v>229</v>
      </c>
      <c r="K9" s="1277"/>
      <c r="L9" s="1251"/>
      <c r="M9" s="1230" t="s">
        <v>230</v>
      </c>
      <c r="N9" s="1232" t="s">
        <v>231</v>
      </c>
      <c r="O9" s="1245"/>
      <c r="P9" s="1246"/>
      <c r="Q9" s="1245"/>
      <c r="R9" s="1241"/>
      <c r="S9" s="1243"/>
      <c r="T9" s="1245"/>
      <c r="U9" s="1246"/>
      <c r="V9" s="1250"/>
      <c r="W9" s="1251"/>
      <c r="X9" s="1254"/>
      <c r="Y9" s="187"/>
    </row>
    <row r="10" spans="1:25" ht="10.5" customHeight="1">
      <c r="A10" s="1262"/>
      <c r="B10" s="1263"/>
      <c r="C10" s="1264"/>
      <c r="D10" s="1273"/>
      <c r="E10" s="1231"/>
      <c r="F10" s="1275"/>
      <c r="G10" s="188" t="s">
        <v>86</v>
      </c>
      <c r="H10" s="189" t="s">
        <v>232</v>
      </c>
      <c r="I10" s="190" t="s">
        <v>91</v>
      </c>
      <c r="J10" s="191" t="s">
        <v>86</v>
      </c>
      <c r="K10" s="189" t="s">
        <v>233</v>
      </c>
      <c r="L10" s="192" t="s">
        <v>91</v>
      </c>
      <c r="M10" s="1231"/>
      <c r="N10" s="1233"/>
      <c r="O10" s="1231"/>
      <c r="P10" s="1247"/>
      <c r="Q10" s="1231"/>
      <c r="R10" s="1242"/>
      <c r="S10" s="1244"/>
      <c r="T10" s="1231"/>
      <c r="U10" s="1247"/>
      <c r="V10" s="1252"/>
      <c r="W10" s="1253"/>
      <c r="X10" s="1255"/>
      <c r="Y10" s="187"/>
    </row>
    <row r="11" spans="1:25" ht="11.25" customHeight="1">
      <c r="A11" s="1213"/>
      <c r="B11" s="1214"/>
      <c r="C11" s="1215"/>
      <c r="D11" s="1211"/>
      <c r="E11" s="1206"/>
      <c r="F11" s="1169" t="str">
        <f>IF(AND(D11="",E11=""),"",D11+E11)</f>
        <v/>
      </c>
      <c r="G11" s="1225"/>
      <c r="H11" s="1226"/>
      <c r="I11" s="1226"/>
      <c r="J11" s="1234"/>
      <c r="K11" s="1226"/>
      <c r="L11" s="1235"/>
      <c r="M11" s="193"/>
      <c r="N11" s="194"/>
      <c r="O11" s="1094" t="str">
        <f>IF(AND(G12="",J12="",M12="",N12=""),"",G12+J12+M12+N12)</f>
        <v/>
      </c>
      <c r="P11" s="1206"/>
      <c r="Q11" s="1184" t="str">
        <f>IF(O11="","",F11/O11)</f>
        <v/>
      </c>
      <c r="R11" s="1227" t="str">
        <f>IF(O11="","",O11/O47)</f>
        <v/>
      </c>
      <c r="S11" s="1211"/>
      <c r="T11" s="1206"/>
      <c r="U11" s="1206"/>
      <c r="V11" s="1169" t="str">
        <f>IF(AND(S11="",T11="",U11=""),"",S11+T11+U11)</f>
        <v/>
      </c>
      <c r="W11" s="1170"/>
      <c r="X11" s="1175" t="str">
        <f>IF(O11&amp;V11="","",IF(V11="",0,V11/O11))</f>
        <v/>
      </c>
    </row>
    <row r="12" spans="1:25" ht="11.25" customHeight="1">
      <c r="A12" s="1216"/>
      <c r="B12" s="866"/>
      <c r="C12" s="1217"/>
      <c r="D12" s="1212"/>
      <c r="E12" s="1129"/>
      <c r="F12" s="1171"/>
      <c r="G12" s="1207"/>
      <c r="H12" s="1111"/>
      <c r="I12" s="1111"/>
      <c r="J12" s="1142"/>
      <c r="K12" s="1111"/>
      <c r="L12" s="1143"/>
      <c r="M12" s="1208"/>
      <c r="N12" s="1208"/>
      <c r="O12" s="1092"/>
      <c r="P12" s="1129"/>
      <c r="Q12" s="1185"/>
      <c r="R12" s="1228"/>
      <c r="S12" s="1212"/>
      <c r="T12" s="1129"/>
      <c r="U12" s="1129"/>
      <c r="V12" s="1171"/>
      <c r="W12" s="1172"/>
      <c r="X12" s="1176"/>
    </row>
    <row r="13" spans="1:25" ht="11.25" customHeight="1">
      <c r="A13" s="1218"/>
      <c r="B13" s="1219"/>
      <c r="C13" s="1220"/>
      <c r="D13" s="1027"/>
      <c r="E13" s="1016"/>
      <c r="F13" s="1090"/>
      <c r="G13" s="195" t="s">
        <v>86</v>
      </c>
      <c r="H13" s="196"/>
      <c r="I13" s="197" t="s">
        <v>91</v>
      </c>
      <c r="J13" s="198" t="s">
        <v>86</v>
      </c>
      <c r="K13" s="196"/>
      <c r="L13" s="199" t="s">
        <v>91</v>
      </c>
      <c r="M13" s="1209"/>
      <c r="N13" s="1209"/>
      <c r="O13" s="1168"/>
      <c r="P13" s="1210"/>
      <c r="Q13" s="1186"/>
      <c r="R13" s="1229"/>
      <c r="S13" s="1027"/>
      <c r="T13" s="1016"/>
      <c r="U13" s="1016"/>
      <c r="V13" s="1173"/>
      <c r="W13" s="1174"/>
      <c r="X13" s="1177"/>
    </row>
    <row r="14" spans="1:25" ht="11.25" customHeight="1">
      <c r="A14" s="1213"/>
      <c r="B14" s="1214"/>
      <c r="C14" s="1215"/>
      <c r="D14" s="1211"/>
      <c r="E14" s="1206"/>
      <c r="F14" s="1169" t="str">
        <f>IF(AND(D14="",E14=""),"",D14+E14)</f>
        <v/>
      </c>
      <c r="G14" s="1225"/>
      <c r="H14" s="1226"/>
      <c r="I14" s="1226"/>
      <c r="J14" s="1234"/>
      <c r="K14" s="1226"/>
      <c r="L14" s="1235"/>
      <c r="M14" s="193"/>
      <c r="N14" s="194"/>
      <c r="O14" s="1094" t="str">
        <f>IF(AND(G15="",J15="",M15="",N15=""),"",G15+J15+M15+N15)</f>
        <v/>
      </c>
      <c r="P14" s="1206"/>
      <c r="Q14" s="1184" t="str">
        <f>IF(O14="","",F14/O14)</f>
        <v/>
      </c>
      <c r="R14" s="1187" t="str">
        <f>IF(O14="","",O14/O47)</f>
        <v/>
      </c>
      <c r="S14" s="1211"/>
      <c r="T14" s="1206"/>
      <c r="U14" s="1206"/>
      <c r="V14" s="1169" t="str">
        <f>IF(AND(S14="",T14="",U14=""),"",S14+T14+U14)</f>
        <v/>
      </c>
      <c r="W14" s="1170"/>
      <c r="X14" s="1175" t="str">
        <f>IF(O14&amp;V14="","",IF(V14="",0,V14/O14))</f>
        <v/>
      </c>
    </row>
    <row r="15" spans="1:25" ht="11.25" customHeight="1">
      <c r="A15" s="1216"/>
      <c r="B15" s="866"/>
      <c r="C15" s="1217"/>
      <c r="D15" s="1212"/>
      <c r="E15" s="1129"/>
      <c r="F15" s="1171"/>
      <c r="G15" s="1207"/>
      <c r="H15" s="1111"/>
      <c r="I15" s="1111"/>
      <c r="J15" s="1142"/>
      <c r="K15" s="1111"/>
      <c r="L15" s="1143"/>
      <c r="M15" s="1208"/>
      <c r="N15" s="1208"/>
      <c r="O15" s="1092"/>
      <c r="P15" s="1129"/>
      <c r="Q15" s="1185"/>
      <c r="R15" s="1188"/>
      <c r="S15" s="1212"/>
      <c r="T15" s="1129"/>
      <c r="U15" s="1129"/>
      <c r="V15" s="1171"/>
      <c r="W15" s="1172"/>
      <c r="X15" s="1176"/>
    </row>
    <row r="16" spans="1:25" ht="11.25" customHeight="1">
      <c r="A16" s="1218"/>
      <c r="B16" s="1219"/>
      <c r="C16" s="1220"/>
      <c r="D16" s="1027"/>
      <c r="E16" s="1016"/>
      <c r="F16" s="1090"/>
      <c r="G16" s="195" t="s">
        <v>86</v>
      </c>
      <c r="H16" s="196"/>
      <c r="I16" s="197" t="s">
        <v>91</v>
      </c>
      <c r="J16" s="198" t="s">
        <v>86</v>
      </c>
      <c r="K16" s="196"/>
      <c r="L16" s="199" t="s">
        <v>91</v>
      </c>
      <c r="M16" s="1209"/>
      <c r="N16" s="1209"/>
      <c r="O16" s="1168"/>
      <c r="P16" s="1210"/>
      <c r="Q16" s="1186"/>
      <c r="R16" s="1189"/>
      <c r="S16" s="1027"/>
      <c r="T16" s="1016"/>
      <c r="U16" s="1016"/>
      <c r="V16" s="1173"/>
      <c r="W16" s="1174"/>
      <c r="X16" s="1177"/>
    </row>
    <row r="17" spans="1:33" ht="11.25" customHeight="1">
      <c r="A17" s="1213"/>
      <c r="B17" s="1214"/>
      <c r="C17" s="1215"/>
      <c r="D17" s="1211"/>
      <c r="E17" s="1206"/>
      <c r="F17" s="1169" t="str">
        <f>IF(AND(D17="",E17=""),"",D17+E17)</f>
        <v/>
      </c>
      <c r="G17" s="1221"/>
      <c r="H17" s="1222"/>
      <c r="I17" s="1222"/>
      <c r="J17" s="1223"/>
      <c r="K17" s="1222"/>
      <c r="L17" s="1224"/>
      <c r="M17" s="200"/>
      <c r="N17" s="201"/>
      <c r="O17" s="1094" t="str">
        <f>IF(AND(G18="",J18="",M18="",N18=""),"",G18+J18+M18+N18)</f>
        <v/>
      </c>
      <c r="P17" s="1206"/>
      <c r="Q17" s="1184" t="str">
        <f>IF(O17="","",F17/O17)</f>
        <v/>
      </c>
      <c r="R17" s="1187" t="str">
        <f>IF(O17="","",O17/O47)</f>
        <v/>
      </c>
      <c r="S17" s="1211"/>
      <c r="T17" s="1206"/>
      <c r="U17" s="1206"/>
      <c r="V17" s="1169" t="str">
        <f>IF(AND(S17="",T17="",U17=""),"",S17+T17+U17)</f>
        <v/>
      </c>
      <c r="W17" s="1170"/>
      <c r="X17" s="1175" t="str">
        <f>IF(O17&amp;V17="","",IF(V17="",0,V17/O17))</f>
        <v/>
      </c>
    </row>
    <row r="18" spans="1:33" ht="11.25" customHeight="1">
      <c r="A18" s="1216"/>
      <c r="B18" s="866"/>
      <c r="C18" s="1217"/>
      <c r="D18" s="1212"/>
      <c r="E18" s="1129"/>
      <c r="F18" s="1171"/>
      <c r="G18" s="1207"/>
      <c r="H18" s="1111"/>
      <c r="I18" s="1111"/>
      <c r="J18" s="1142"/>
      <c r="K18" s="1111"/>
      <c r="L18" s="1143"/>
      <c r="M18" s="1208"/>
      <c r="N18" s="1208"/>
      <c r="O18" s="1092"/>
      <c r="P18" s="1129"/>
      <c r="Q18" s="1185"/>
      <c r="R18" s="1188"/>
      <c r="S18" s="1212"/>
      <c r="T18" s="1129"/>
      <c r="U18" s="1129"/>
      <c r="V18" s="1171"/>
      <c r="W18" s="1172"/>
      <c r="X18" s="1176"/>
      <c r="AG18" s="53"/>
    </row>
    <row r="19" spans="1:33" ht="11.25" customHeight="1">
      <c r="A19" s="1218"/>
      <c r="B19" s="1219"/>
      <c r="C19" s="1220"/>
      <c r="D19" s="1027"/>
      <c r="E19" s="1016"/>
      <c r="F19" s="1090"/>
      <c r="G19" s="195" t="s">
        <v>86</v>
      </c>
      <c r="H19" s="196"/>
      <c r="I19" s="197" t="s">
        <v>91</v>
      </c>
      <c r="J19" s="198" t="s">
        <v>86</v>
      </c>
      <c r="K19" s="196"/>
      <c r="L19" s="199" t="s">
        <v>91</v>
      </c>
      <c r="M19" s="1209"/>
      <c r="N19" s="1209"/>
      <c r="O19" s="1168"/>
      <c r="P19" s="1210"/>
      <c r="Q19" s="1186"/>
      <c r="R19" s="1189"/>
      <c r="S19" s="1027"/>
      <c r="T19" s="1016"/>
      <c r="U19" s="1016"/>
      <c r="V19" s="1173"/>
      <c r="W19" s="1174"/>
      <c r="X19" s="1177"/>
    </row>
    <row r="20" spans="1:33" ht="11.25" customHeight="1">
      <c r="A20" s="1213"/>
      <c r="B20" s="1214"/>
      <c r="C20" s="1215"/>
      <c r="D20" s="1211"/>
      <c r="E20" s="1206"/>
      <c r="F20" s="1169" t="str">
        <f>IF(AND(D20="",E20=""),"",D20+E20)</f>
        <v/>
      </c>
      <c r="G20" s="1221"/>
      <c r="H20" s="1222"/>
      <c r="I20" s="1222"/>
      <c r="J20" s="1223"/>
      <c r="K20" s="1222"/>
      <c r="L20" s="1224"/>
      <c r="M20" s="200"/>
      <c r="N20" s="201"/>
      <c r="O20" s="1094" t="str">
        <f>IF(AND(G21="",J21="",M21="",N21=""),"",G21+J21+M21+N21)</f>
        <v/>
      </c>
      <c r="P20" s="1206"/>
      <c r="Q20" s="1184" t="str">
        <f>IF(O20="","",F20/O20)</f>
        <v/>
      </c>
      <c r="R20" s="1187" t="str">
        <f>IF(O20="","",O20/O47)</f>
        <v/>
      </c>
      <c r="S20" s="1211"/>
      <c r="T20" s="1206"/>
      <c r="U20" s="1206"/>
      <c r="V20" s="1169" t="str">
        <f>IF(AND(S20="",T20="",U20=""),"",S20+T20+U20)</f>
        <v/>
      </c>
      <c r="W20" s="1170"/>
      <c r="X20" s="1175" t="str">
        <f>IF(O20&amp;V20="","",IF(V20="",0,V20/O20))</f>
        <v/>
      </c>
    </row>
    <row r="21" spans="1:33" ht="11.25" customHeight="1">
      <c r="A21" s="1216"/>
      <c r="B21" s="866"/>
      <c r="C21" s="1217"/>
      <c r="D21" s="1212"/>
      <c r="E21" s="1129"/>
      <c r="F21" s="1171"/>
      <c r="G21" s="1207"/>
      <c r="H21" s="1111"/>
      <c r="I21" s="1111"/>
      <c r="J21" s="1142"/>
      <c r="K21" s="1111"/>
      <c r="L21" s="1143"/>
      <c r="M21" s="1208"/>
      <c r="N21" s="1208"/>
      <c r="O21" s="1092"/>
      <c r="P21" s="1129"/>
      <c r="Q21" s="1185"/>
      <c r="R21" s="1188"/>
      <c r="S21" s="1212"/>
      <c r="T21" s="1129"/>
      <c r="U21" s="1129"/>
      <c r="V21" s="1171"/>
      <c r="W21" s="1172"/>
      <c r="X21" s="1176"/>
    </row>
    <row r="22" spans="1:33" ht="11.25" customHeight="1">
      <c r="A22" s="1218"/>
      <c r="B22" s="1219"/>
      <c r="C22" s="1220"/>
      <c r="D22" s="1027"/>
      <c r="E22" s="1016"/>
      <c r="F22" s="1090"/>
      <c r="G22" s="195" t="s">
        <v>86</v>
      </c>
      <c r="H22" s="196"/>
      <c r="I22" s="197" t="s">
        <v>91</v>
      </c>
      <c r="J22" s="198" t="s">
        <v>86</v>
      </c>
      <c r="K22" s="196"/>
      <c r="L22" s="199" t="s">
        <v>91</v>
      </c>
      <c r="M22" s="1209"/>
      <c r="N22" s="1209"/>
      <c r="O22" s="1168"/>
      <c r="P22" s="1210"/>
      <c r="Q22" s="1186"/>
      <c r="R22" s="1189"/>
      <c r="S22" s="1027"/>
      <c r="T22" s="1016"/>
      <c r="U22" s="1016"/>
      <c r="V22" s="1173"/>
      <c r="W22" s="1174"/>
      <c r="X22" s="1177"/>
    </row>
    <row r="23" spans="1:33" ht="11.25" customHeight="1">
      <c r="A23" s="1213"/>
      <c r="B23" s="1214"/>
      <c r="C23" s="1215"/>
      <c r="D23" s="1211"/>
      <c r="E23" s="1206"/>
      <c r="F23" s="1169" t="str">
        <f>IF(AND(D23="",E23=""),"",D23+E23)</f>
        <v/>
      </c>
      <c r="G23" s="1221"/>
      <c r="H23" s="1222"/>
      <c r="I23" s="1222"/>
      <c r="J23" s="1223"/>
      <c r="K23" s="1222"/>
      <c r="L23" s="1224"/>
      <c r="M23" s="200"/>
      <c r="N23" s="201"/>
      <c r="O23" s="1094" t="str">
        <f>IF(AND(G24="",J24="",M24="",N24=""),"",G24+J24+M24+N24)</f>
        <v/>
      </c>
      <c r="P23" s="1206"/>
      <c r="Q23" s="1184" t="str">
        <f>IF(O23="","",F23/O23)</f>
        <v/>
      </c>
      <c r="R23" s="1187" t="str">
        <f>IF(O23="","",O23/O47)</f>
        <v/>
      </c>
      <c r="S23" s="1211"/>
      <c r="T23" s="1206"/>
      <c r="U23" s="1206"/>
      <c r="V23" s="1169" t="str">
        <f>IF(AND(S23="",T23="",U23=""),"",S23+T23+U23)</f>
        <v/>
      </c>
      <c r="W23" s="1170"/>
      <c r="X23" s="1175" t="str">
        <f>IF(O23&amp;V23="","",IF(V23="",0,V23/O23))</f>
        <v/>
      </c>
    </row>
    <row r="24" spans="1:33" ht="11.25" customHeight="1">
      <c r="A24" s="1216"/>
      <c r="B24" s="866"/>
      <c r="C24" s="1217"/>
      <c r="D24" s="1212"/>
      <c r="E24" s="1129"/>
      <c r="F24" s="1171"/>
      <c r="G24" s="1207"/>
      <c r="H24" s="1111"/>
      <c r="I24" s="1111"/>
      <c r="J24" s="1142"/>
      <c r="K24" s="1111"/>
      <c r="L24" s="1143"/>
      <c r="M24" s="1208"/>
      <c r="N24" s="1208"/>
      <c r="O24" s="1092"/>
      <c r="P24" s="1129"/>
      <c r="Q24" s="1185"/>
      <c r="R24" s="1188"/>
      <c r="S24" s="1212"/>
      <c r="T24" s="1129"/>
      <c r="U24" s="1129"/>
      <c r="V24" s="1171"/>
      <c r="W24" s="1172"/>
      <c r="X24" s="1176"/>
    </row>
    <row r="25" spans="1:33" ht="11.25" customHeight="1">
      <c r="A25" s="1218"/>
      <c r="B25" s="1219"/>
      <c r="C25" s="1220"/>
      <c r="D25" s="1027"/>
      <c r="E25" s="1016"/>
      <c r="F25" s="1090"/>
      <c r="G25" s="195" t="s">
        <v>86</v>
      </c>
      <c r="H25" s="196"/>
      <c r="I25" s="197" t="s">
        <v>91</v>
      </c>
      <c r="J25" s="198" t="s">
        <v>86</v>
      </c>
      <c r="K25" s="196"/>
      <c r="L25" s="199" t="s">
        <v>91</v>
      </c>
      <c r="M25" s="1209"/>
      <c r="N25" s="1209"/>
      <c r="O25" s="1168"/>
      <c r="P25" s="1210"/>
      <c r="Q25" s="1186"/>
      <c r="R25" s="1189"/>
      <c r="S25" s="1027"/>
      <c r="T25" s="1016"/>
      <c r="U25" s="1016"/>
      <c r="V25" s="1173"/>
      <c r="W25" s="1174"/>
      <c r="X25" s="1177"/>
    </row>
    <row r="26" spans="1:33" ht="11.25" customHeight="1">
      <c r="A26" s="1213"/>
      <c r="B26" s="1214"/>
      <c r="C26" s="1215"/>
      <c r="D26" s="1211"/>
      <c r="E26" s="1206"/>
      <c r="F26" s="1169" t="str">
        <f>IF(AND(D26="",E26=""),"",D26+E26)</f>
        <v/>
      </c>
      <c r="G26" s="1221"/>
      <c r="H26" s="1222"/>
      <c r="I26" s="1222"/>
      <c r="J26" s="1223"/>
      <c r="K26" s="1222"/>
      <c r="L26" s="1224"/>
      <c r="M26" s="200"/>
      <c r="N26" s="201"/>
      <c r="O26" s="1094" t="str">
        <f>IF(AND(G27="",J27="",M27="",N27=""),"",G27+J27+M27+N27)</f>
        <v/>
      </c>
      <c r="P26" s="1206"/>
      <c r="Q26" s="1184" t="str">
        <f>IF(O26="","",F26/O26)</f>
        <v/>
      </c>
      <c r="R26" s="1187" t="str">
        <f>IF(O26="","",O26/O47)</f>
        <v/>
      </c>
      <c r="S26" s="1211"/>
      <c r="T26" s="1206"/>
      <c r="U26" s="1206"/>
      <c r="V26" s="1169" t="str">
        <f>IF(AND(S26="",T26="",U26=""),"",S26+T26+U26)</f>
        <v/>
      </c>
      <c r="W26" s="1170"/>
      <c r="X26" s="1175" t="str">
        <f>IF(O26&amp;V26="","",IF(V26="",0,V26/O26))</f>
        <v/>
      </c>
    </row>
    <row r="27" spans="1:33" ht="11.25" customHeight="1">
      <c r="A27" s="1216"/>
      <c r="B27" s="866"/>
      <c r="C27" s="1217"/>
      <c r="D27" s="1212"/>
      <c r="E27" s="1129"/>
      <c r="F27" s="1171"/>
      <c r="G27" s="1207"/>
      <c r="H27" s="1111"/>
      <c r="I27" s="1111"/>
      <c r="J27" s="1142"/>
      <c r="K27" s="1111"/>
      <c r="L27" s="1143"/>
      <c r="M27" s="1208"/>
      <c r="N27" s="1208"/>
      <c r="O27" s="1092"/>
      <c r="P27" s="1129"/>
      <c r="Q27" s="1185"/>
      <c r="R27" s="1188"/>
      <c r="S27" s="1212"/>
      <c r="T27" s="1129"/>
      <c r="U27" s="1129"/>
      <c r="V27" s="1171"/>
      <c r="W27" s="1172"/>
      <c r="X27" s="1176"/>
    </row>
    <row r="28" spans="1:33" ht="11.25" customHeight="1">
      <c r="A28" s="1218"/>
      <c r="B28" s="1219"/>
      <c r="C28" s="1220"/>
      <c r="D28" s="1027"/>
      <c r="E28" s="1016"/>
      <c r="F28" s="1090"/>
      <c r="G28" s="195" t="s">
        <v>86</v>
      </c>
      <c r="H28" s="196"/>
      <c r="I28" s="197" t="s">
        <v>91</v>
      </c>
      <c r="J28" s="198" t="s">
        <v>86</v>
      </c>
      <c r="K28" s="196"/>
      <c r="L28" s="199" t="s">
        <v>91</v>
      </c>
      <c r="M28" s="1209"/>
      <c r="N28" s="1209"/>
      <c r="O28" s="1168"/>
      <c r="P28" s="1210"/>
      <c r="Q28" s="1186"/>
      <c r="R28" s="1189"/>
      <c r="S28" s="1027"/>
      <c r="T28" s="1016"/>
      <c r="U28" s="1016"/>
      <c r="V28" s="1173"/>
      <c r="W28" s="1174"/>
      <c r="X28" s="1177"/>
    </row>
    <row r="29" spans="1:33" ht="11.25" customHeight="1">
      <c r="A29" s="1213"/>
      <c r="B29" s="1214"/>
      <c r="C29" s="1215"/>
      <c r="D29" s="1211"/>
      <c r="E29" s="1206"/>
      <c r="F29" s="1169" t="str">
        <f>IF(AND(D29="",E29=""),"",D29+E29)</f>
        <v/>
      </c>
      <c r="G29" s="1221"/>
      <c r="H29" s="1222"/>
      <c r="I29" s="1222"/>
      <c r="J29" s="1223"/>
      <c r="K29" s="1222"/>
      <c r="L29" s="1224"/>
      <c r="M29" s="200"/>
      <c r="N29" s="201"/>
      <c r="O29" s="1094" t="str">
        <f>IF(AND(G30="",J30="",M30="",N30=""),"",G30+J30+M30+N30)</f>
        <v/>
      </c>
      <c r="P29" s="1206"/>
      <c r="Q29" s="1184" t="str">
        <f>IF(O29="","",F29/O29)</f>
        <v/>
      </c>
      <c r="R29" s="1187" t="str">
        <f>IF(O29="","",O29/O47)</f>
        <v/>
      </c>
      <c r="S29" s="1211"/>
      <c r="T29" s="1206"/>
      <c r="U29" s="1206"/>
      <c r="V29" s="1169" t="str">
        <f>IF(AND(S29="",T29="",U29=""),"",S29+T29+U29)</f>
        <v/>
      </c>
      <c r="W29" s="1170"/>
      <c r="X29" s="1175" t="str">
        <f>IF(O29&amp;V29="","",IF(V29="",0,V29/O29))</f>
        <v/>
      </c>
    </row>
    <row r="30" spans="1:33" ht="11.25" customHeight="1">
      <c r="A30" s="1216"/>
      <c r="B30" s="866"/>
      <c r="C30" s="1217"/>
      <c r="D30" s="1212"/>
      <c r="E30" s="1129"/>
      <c r="F30" s="1171"/>
      <c r="G30" s="1207"/>
      <c r="H30" s="1111"/>
      <c r="I30" s="1111"/>
      <c r="J30" s="1142"/>
      <c r="K30" s="1111"/>
      <c r="L30" s="1143"/>
      <c r="M30" s="1208"/>
      <c r="N30" s="1208"/>
      <c r="O30" s="1092"/>
      <c r="P30" s="1129"/>
      <c r="Q30" s="1185"/>
      <c r="R30" s="1188"/>
      <c r="S30" s="1212"/>
      <c r="T30" s="1129"/>
      <c r="U30" s="1129"/>
      <c r="V30" s="1171"/>
      <c r="W30" s="1172"/>
      <c r="X30" s="1176"/>
    </row>
    <row r="31" spans="1:33" ht="11.25" customHeight="1">
      <c r="A31" s="1218"/>
      <c r="B31" s="1219"/>
      <c r="C31" s="1220"/>
      <c r="D31" s="1027"/>
      <c r="E31" s="1016"/>
      <c r="F31" s="1090"/>
      <c r="G31" s="195" t="s">
        <v>86</v>
      </c>
      <c r="H31" s="196"/>
      <c r="I31" s="197" t="s">
        <v>91</v>
      </c>
      <c r="J31" s="198" t="s">
        <v>86</v>
      </c>
      <c r="K31" s="196"/>
      <c r="L31" s="199" t="s">
        <v>91</v>
      </c>
      <c r="M31" s="1209"/>
      <c r="N31" s="1209"/>
      <c r="O31" s="1168"/>
      <c r="P31" s="1210"/>
      <c r="Q31" s="1186"/>
      <c r="R31" s="1189"/>
      <c r="S31" s="1027"/>
      <c r="T31" s="1016"/>
      <c r="U31" s="1016"/>
      <c r="V31" s="1173"/>
      <c r="W31" s="1174"/>
      <c r="X31" s="1177"/>
    </row>
    <row r="32" spans="1:33" ht="11.25" customHeight="1">
      <c r="A32" s="1213"/>
      <c r="B32" s="1214"/>
      <c r="C32" s="1215"/>
      <c r="D32" s="1211"/>
      <c r="E32" s="1206"/>
      <c r="F32" s="1169" t="str">
        <f>IF(AND(D32="",E32=""),"",D32+E32)</f>
        <v/>
      </c>
      <c r="G32" s="1221"/>
      <c r="H32" s="1222"/>
      <c r="I32" s="1222"/>
      <c r="J32" s="1223"/>
      <c r="K32" s="1222"/>
      <c r="L32" s="1224"/>
      <c r="M32" s="200"/>
      <c r="N32" s="201"/>
      <c r="O32" s="1094" t="str">
        <f>IF(AND(G33="",J33="",M33="",N33=""),"",G33+J33+M33+N33)</f>
        <v/>
      </c>
      <c r="P32" s="1206"/>
      <c r="Q32" s="1184" t="str">
        <f>IF(O32="","",F32/O32)</f>
        <v/>
      </c>
      <c r="R32" s="1187" t="str">
        <f>IF(O32="","",O32/O47)</f>
        <v/>
      </c>
      <c r="S32" s="1211"/>
      <c r="T32" s="1206"/>
      <c r="U32" s="1206"/>
      <c r="V32" s="1169" t="str">
        <f>IF(AND(S32="",T32="",U32=""),"",S32+T32+U32)</f>
        <v/>
      </c>
      <c r="W32" s="1170"/>
      <c r="X32" s="1175" t="str">
        <f>IF(O32&amp;V32="","",IF(V32="",0,V32/O32))</f>
        <v/>
      </c>
    </row>
    <row r="33" spans="1:24" ht="11.25" customHeight="1">
      <c r="A33" s="1216"/>
      <c r="B33" s="866"/>
      <c r="C33" s="1217"/>
      <c r="D33" s="1212"/>
      <c r="E33" s="1129"/>
      <c r="F33" s="1171"/>
      <c r="G33" s="1207"/>
      <c r="H33" s="1111"/>
      <c r="I33" s="1111"/>
      <c r="J33" s="1142"/>
      <c r="K33" s="1111"/>
      <c r="L33" s="1143"/>
      <c r="M33" s="1208"/>
      <c r="N33" s="1208"/>
      <c r="O33" s="1092"/>
      <c r="P33" s="1129"/>
      <c r="Q33" s="1185"/>
      <c r="R33" s="1188"/>
      <c r="S33" s="1212"/>
      <c r="T33" s="1129"/>
      <c r="U33" s="1129"/>
      <c r="V33" s="1171"/>
      <c r="W33" s="1172"/>
      <c r="X33" s="1176"/>
    </row>
    <row r="34" spans="1:24" ht="11.25" customHeight="1">
      <c r="A34" s="1218"/>
      <c r="B34" s="1219"/>
      <c r="C34" s="1220"/>
      <c r="D34" s="1027"/>
      <c r="E34" s="1016"/>
      <c r="F34" s="1090"/>
      <c r="G34" s="195" t="s">
        <v>86</v>
      </c>
      <c r="H34" s="196"/>
      <c r="I34" s="197" t="s">
        <v>91</v>
      </c>
      <c r="J34" s="198" t="s">
        <v>86</v>
      </c>
      <c r="K34" s="196"/>
      <c r="L34" s="199" t="s">
        <v>91</v>
      </c>
      <c r="M34" s="1209"/>
      <c r="N34" s="1209"/>
      <c r="O34" s="1168"/>
      <c r="P34" s="1210"/>
      <c r="Q34" s="1186"/>
      <c r="R34" s="1189"/>
      <c r="S34" s="1027"/>
      <c r="T34" s="1016"/>
      <c r="U34" s="1016"/>
      <c r="V34" s="1173"/>
      <c r="W34" s="1174"/>
      <c r="X34" s="1177"/>
    </row>
    <row r="35" spans="1:24" ht="11.25" customHeight="1">
      <c r="A35" s="1213"/>
      <c r="B35" s="1214"/>
      <c r="C35" s="1215"/>
      <c r="D35" s="1211"/>
      <c r="E35" s="1206"/>
      <c r="F35" s="1169" t="str">
        <f>IF(AND(D35="",E35=""),"",D35+E35)</f>
        <v/>
      </c>
      <c r="G35" s="1221"/>
      <c r="H35" s="1222"/>
      <c r="I35" s="1222"/>
      <c r="J35" s="1223"/>
      <c r="K35" s="1222"/>
      <c r="L35" s="1224"/>
      <c r="M35" s="200"/>
      <c r="N35" s="201"/>
      <c r="O35" s="1094" t="str">
        <f>IF(AND(G36="",J36="",M36="",N36=""),"",G36+J36+M36+N36)</f>
        <v/>
      </c>
      <c r="P35" s="1206"/>
      <c r="Q35" s="1184" t="str">
        <f>IF(O35="","",F35/O35)</f>
        <v/>
      </c>
      <c r="R35" s="1187" t="str">
        <f>IF(O35="","",O35/O47)</f>
        <v/>
      </c>
      <c r="S35" s="1211"/>
      <c r="T35" s="1206"/>
      <c r="U35" s="1206"/>
      <c r="V35" s="1169" t="str">
        <f>IF(AND(S35="",T35="",U35=""),"",S35+T35+U35)</f>
        <v/>
      </c>
      <c r="W35" s="1170"/>
      <c r="X35" s="1175" t="str">
        <f>IF(O35&amp;V35="","",IF(V35="",0,V35/O35))</f>
        <v/>
      </c>
    </row>
    <row r="36" spans="1:24" ht="11.25" customHeight="1">
      <c r="A36" s="1216"/>
      <c r="B36" s="866"/>
      <c r="C36" s="1217"/>
      <c r="D36" s="1212"/>
      <c r="E36" s="1129"/>
      <c r="F36" s="1171"/>
      <c r="G36" s="1207"/>
      <c r="H36" s="1111"/>
      <c r="I36" s="1111"/>
      <c r="J36" s="1142"/>
      <c r="K36" s="1111"/>
      <c r="L36" s="1143"/>
      <c r="M36" s="1208"/>
      <c r="N36" s="1208"/>
      <c r="O36" s="1092"/>
      <c r="P36" s="1129"/>
      <c r="Q36" s="1185"/>
      <c r="R36" s="1188"/>
      <c r="S36" s="1212"/>
      <c r="T36" s="1129"/>
      <c r="U36" s="1129"/>
      <c r="V36" s="1171"/>
      <c r="W36" s="1172"/>
      <c r="X36" s="1176"/>
    </row>
    <row r="37" spans="1:24" ht="11.25" customHeight="1">
      <c r="A37" s="1218"/>
      <c r="B37" s="1219"/>
      <c r="C37" s="1220"/>
      <c r="D37" s="1027"/>
      <c r="E37" s="1016"/>
      <c r="F37" s="1090"/>
      <c r="G37" s="195" t="s">
        <v>86</v>
      </c>
      <c r="H37" s="196"/>
      <c r="I37" s="197" t="s">
        <v>91</v>
      </c>
      <c r="J37" s="198" t="s">
        <v>86</v>
      </c>
      <c r="K37" s="196"/>
      <c r="L37" s="199" t="s">
        <v>91</v>
      </c>
      <c r="M37" s="1209"/>
      <c r="N37" s="1209"/>
      <c r="O37" s="1168"/>
      <c r="P37" s="1210"/>
      <c r="Q37" s="1186"/>
      <c r="R37" s="1189"/>
      <c r="S37" s="1027"/>
      <c r="T37" s="1016"/>
      <c r="U37" s="1016"/>
      <c r="V37" s="1173"/>
      <c r="W37" s="1174"/>
      <c r="X37" s="1177"/>
    </row>
    <row r="38" spans="1:24" ht="11.25" customHeight="1">
      <c r="A38" s="1213"/>
      <c r="B38" s="1214"/>
      <c r="C38" s="1215"/>
      <c r="D38" s="1211"/>
      <c r="E38" s="1206"/>
      <c r="F38" s="1169" t="str">
        <f>IF(AND(D38="",E38=""),"",D38+E38)</f>
        <v/>
      </c>
      <c r="G38" s="1221"/>
      <c r="H38" s="1222"/>
      <c r="I38" s="1222"/>
      <c r="J38" s="1223"/>
      <c r="K38" s="1222"/>
      <c r="L38" s="1224"/>
      <c r="M38" s="200"/>
      <c r="N38" s="201"/>
      <c r="O38" s="1094" t="str">
        <f>IF(AND(G39="",J39="",M39="",N39=""),"",G39+J39+M39+N39)</f>
        <v/>
      </c>
      <c r="P38" s="1206"/>
      <c r="Q38" s="1184" t="str">
        <f>IF(O38="","",F38/O38)</f>
        <v/>
      </c>
      <c r="R38" s="1187" t="str">
        <f>IF(O38="","",O38/O47)</f>
        <v/>
      </c>
      <c r="S38" s="1211"/>
      <c r="T38" s="1206"/>
      <c r="U38" s="1206"/>
      <c r="V38" s="1169" t="str">
        <f>IF(AND(S38="",T38="",U38=""),"",S38+T38+U38)</f>
        <v/>
      </c>
      <c r="W38" s="1170"/>
      <c r="X38" s="1175" t="str">
        <f>IF(O38&amp;V38="","",IF(V38="",0,V38/O38))</f>
        <v/>
      </c>
    </row>
    <row r="39" spans="1:24" ht="11.25" customHeight="1">
      <c r="A39" s="1216"/>
      <c r="B39" s="866"/>
      <c r="C39" s="1217"/>
      <c r="D39" s="1212"/>
      <c r="E39" s="1129"/>
      <c r="F39" s="1171"/>
      <c r="G39" s="1207"/>
      <c r="H39" s="1111"/>
      <c r="I39" s="1111"/>
      <c r="J39" s="1142"/>
      <c r="K39" s="1111"/>
      <c r="L39" s="1143"/>
      <c r="M39" s="1208"/>
      <c r="N39" s="1208"/>
      <c r="O39" s="1092"/>
      <c r="P39" s="1129"/>
      <c r="Q39" s="1185"/>
      <c r="R39" s="1188"/>
      <c r="S39" s="1212"/>
      <c r="T39" s="1129"/>
      <c r="U39" s="1129"/>
      <c r="V39" s="1171"/>
      <c r="W39" s="1172"/>
      <c r="X39" s="1176"/>
    </row>
    <row r="40" spans="1:24" ht="11.25" customHeight="1">
      <c r="A40" s="1218"/>
      <c r="B40" s="1219"/>
      <c r="C40" s="1220"/>
      <c r="D40" s="1027"/>
      <c r="E40" s="1016"/>
      <c r="F40" s="1090"/>
      <c r="G40" s="195" t="s">
        <v>86</v>
      </c>
      <c r="H40" s="196"/>
      <c r="I40" s="197" t="s">
        <v>91</v>
      </c>
      <c r="J40" s="198" t="s">
        <v>86</v>
      </c>
      <c r="K40" s="196"/>
      <c r="L40" s="199" t="s">
        <v>91</v>
      </c>
      <c r="M40" s="1209"/>
      <c r="N40" s="1209"/>
      <c r="O40" s="1168"/>
      <c r="P40" s="1210"/>
      <c r="Q40" s="1186"/>
      <c r="R40" s="1189"/>
      <c r="S40" s="1027"/>
      <c r="T40" s="1016"/>
      <c r="U40" s="1016"/>
      <c r="V40" s="1173"/>
      <c r="W40" s="1174"/>
      <c r="X40" s="1177"/>
    </row>
    <row r="41" spans="1:24" ht="11.25" customHeight="1">
      <c r="A41" s="1213"/>
      <c r="B41" s="1214"/>
      <c r="C41" s="1215"/>
      <c r="D41" s="1211"/>
      <c r="E41" s="1206"/>
      <c r="F41" s="1169" t="str">
        <f>IF(AND(D41="",E41=""),"",D41+E41)</f>
        <v/>
      </c>
      <c r="G41" s="1221"/>
      <c r="H41" s="1222"/>
      <c r="I41" s="1222"/>
      <c r="J41" s="1223"/>
      <c r="K41" s="1222"/>
      <c r="L41" s="1224"/>
      <c r="M41" s="200"/>
      <c r="N41" s="201"/>
      <c r="O41" s="1094" t="str">
        <f>IF(AND(G42="",J42="",M42="",N42=""),"",G42+J42+M42+N42)</f>
        <v/>
      </c>
      <c r="P41" s="1206"/>
      <c r="Q41" s="1184" t="str">
        <f>IF(O41="","",F41/O41)</f>
        <v/>
      </c>
      <c r="R41" s="1187" t="str">
        <f>IF(O41="","",O41/O47)</f>
        <v/>
      </c>
      <c r="S41" s="1211"/>
      <c r="T41" s="1206"/>
      <c r="U41" s="1206"/>
      <c r="V41" s="1169" t="str">
        <f>IF(AND(S41="",T41="",U41=""),"",S41+T41+U41)</f>
        <v/>
      </c>
      <c r="W41" s="1170"/>
      <c r="X41" s="1175" t="str">
        <f>IF(O41&amp;V41="","",IF(V41="",0,V41/O41))</f>
        <v/>
      </c>
    </row>
    <row r="42" spans="1:24" ht="11.25" customHeight="1">
      <c r="A42" s="1216"/>
      <c r="B42" s="866"/>
      <c r="C42" s="1217"/>
      <c r="D42" s="1212"/>
      <c r="E42" s="1129"/>
      <c r="F42" s="1171"/>
      <c r="G42" s="1207"/>
      <c r="H42" s="1111"/>
      <c r="I42" s="1111"/>
      <c r="J42" s="1142"/>
      <c r="K42" s="1111"/>
      <c r="L42" s="1143"/>
      <c r="M42" s="1208"/>
      <c r="N42" s="1208"/>
      <c r="O42" s="1092"/>
      <c r="P42" s="1129"/>
      <c r="Q42" s="1185"/>
      <c r="R42" s="1188"/>
      <c r="S42" s="1212"/>
      <c r="T42" s="1129"/>
      <c r="U42" s="1129"/>
      <c r="V42" s="1171"/>
      <c r="W42" s="1172"/>
      <c r="X42" s="1176"/>
    </row>
    <row r="43" spans="1:24" ht="11.25" customHeight="1">
      <c r="A43" s="1218"/>
      <c r="B43" s="1219"/>
      <c r="C43" s="1220"/>
      <c r="D43" s="1027"/>
      <c r="E43" s="1016"/>
      <c r="F43" s="1090"/>
      <c r="G43" s="195" t="s">
        <v>86</v>
      </c>
      <c r="H43" s="196"/>
      <c r="I43" s="197" t="s">
        <v>91</v>
      </c>
      <c r="J43" s="198" t="s">
        <v>86</v>
      </c>
      <c r="K43" s="196"/>
      <c r="L43" s="199" t="s">
        <v>91</v>
      </c>
      <c r="M43" s="1209"/>
      <c r="N43" s="1209"/>
      <c r="O43" s="1168"/>
      <c r="P43" s="1210"/>
      <c r="Q43" s="1186"/>
      <c r="R43" s="1189"/>
      <c r="S43" s="1027"/>
      <c r="T43" s="1016"/>
      <c r="U43" s="1016"/>
      <c r="V43" s="1173"/>
      <c r="W43" s="1174"/>
      <c r="X43" s="1177"/>
    </row>
    <row r="44" spans="1:24" ht="11.25" customHeight="1">
      <c r="A44" s="1213"/>
      <c r="B44" s="1214"/>
      <c r="C44" s="1215"/>
      <c r="D44" s="1211"/>
      <c r="E44" s="1206"/>
      <c r="F44" s="1169" t="str">
        <f>IF(AND(D44="",E44=""),"",D44+E44)</f>
        <v/>
      </c>
      <c r="G44" s="1221"/>
      <c r="H44" s="1222"/>
      <c r="I44" s="1222"/>
      <c r="J44" s="1223"/>
      <c r="K44" s="1222"/>
      <c r="L44" s="1224"/>
      <c r="M44" s="200"/>
      <c r="N44" s="201"/>
      <c r="O44" s="1094" t="str">
        <f>IF(AND(G45="",J45="",M45="",N45=""),"",G45+J45+M45+N45)</f>
        <v/>
      </c>
      <c r="P44" s="1206"/>
      <c r="Q44" s="1184" t="str">
        <f>IF(O44="","",F44/O44)</f>
        <v/>
      </c>
      <c r="R44" s="1187" t="str">
        <f>IF(O44="","",O44/O47)</f>
        <v/>
      </c>
      <c r="S44" s="1211"/>
      <c r="T44" s="1206"/>
      <c r="U44" s="1206"/>
      <c r="V44" s="1169" t="str">
        <f>IF(AND(S44="",T44="",U44=""),"",S44+T44+U44)</f>
        <v/>
      </c>
      <c r="W44" s="1170"/>
      <c r="X44" s="1175" t="str">
        <f>IF(O44&amp;V44="","",IF(V44="",0,V44/O44))</f>
        <v/>
      </c>
    </row>
    <row r="45" spans="1:24" ht="11.25" customHeight="1">
      <c r="A45" s="1216"/>
      <c r="B45" s="866"/>
      <c r="C45" s="1217"/>
      <c r="D45" s="1212"/>
      <c r="E45" s="1129"/>
      <c r="F45" s="1171"/>
      <c r="G45" s="1207"/>
      <c r="H45" s="1111"/>
      <c r="I45" s="1111"/>
      <c r="J45" s="1142"/>
      <c r="K45" s="1111"/>
      <c r="L45" s="1143"/>
      <c r="M45" s="1208"/>
      <c r="N45" s="1208"/>
      <c r="O45" s="1092"/>
      <c r="P45" s="1129"/>
      <c r="Q45" s="1185"/>
      <c r="R45" s="1188"/>
      <c r="S45" s="1212"/>
      <c r="T45" s="1129"/>
      <c r="U45" s="1129"/>
      <c r="V45" s="1171"/>
      <c r="W45" s="1172"/>
      <c r="X45" s="1176"/>
    </row>
    <row r="46" spans="1:24" ht="11.25" customHeight="1">
      <c r="A46" s="1218"/>
      <c r="B46" s="1219"/>
      <c r="C46" s="1220"/>
      <c r="D46" s="1027"/>
      <c r="E46" s="1016"/>
      <c r="F46" s="1090"/>
      <c r="G46" s="195" t="s">
        <v>86</v>
      </c>
      <c r="H46" s="196"/>
      <c r="I46" s="197" t="s">
        <v>91</v>
      </c>
      <c r="J46" s="198" t="s">
        <v>86</v>
      </c>
      <c r="K46" s="196"/>
      <c r="L46" s="199" t="s">
        <v>91</v>
      </c>
      <c r="M46" s="1209"/>
      <c r="N46" s="1209"/>
      <c r="O46" s="1168"/>
      <c r="P46" s="1210"/>
      <c r="Q46" s="1186"/>
      <c r="R46" s="1189"/>
      <c r="S46" s="1027"/>
      <c r="T46" s="1016"/>
      <c r="U46" s="1016"/>
      <c r="V46" s="1173"/>
      <c r="W46" s="1174"/>
      <c r="X46" s="1177"/>
    </row>
    <row r="47" spans="1:24" ht="11.25" customHeight="1">
      <c r="A47" s="1193" t="s">
        <v>106</v>
      </c>
      <c r="B47" s="1194"/>
      <c r="C47" s="1195"/>
      <c r="D47" s="1190" t="str">
        <f>IF(AND(D11="",D14="",D17="",D20="",D23="",D26="",D29="",D32="",D35="",D38="",D41="",D44=""),"",SUM(D11:D46))</f>
        <v/>
      </c>
      <c r="E47" s="1094" t="str">
        <f>IF(AND(E11="",E14="",E17="",E20="",E23="",E26="",E29="",E32="",E35="",E38="",E41="",E44=""),"",SUM(E11:E46))</f>
        <v/>
      </c>
      <c r="F47" s="1169" t="str">
        <f>IF(AND(F11="",F14="",F17="",F20="",F23="",F26="",F29="",F32="",F35="",F38="",F41="",F44=""),"",SUM(F11:F46))</f>
        <v/>
      </c>
      <c r="G47" s="1202"/>
      <c r="H47" s="1203"/>
      <c r="I47" s="1203"/>
      <c r="J47" s="1204"/>
      <c r="K47" s="1203"/>
      <c r="L47" s="1205"/>
      <c r="M47" s="202"/>
      <c r="N47" s="203"/>
      <c r="O47" s="1094" t="str">
        <f>IF(AND(O11="",O14="",O17="",O20="",O23="",O26="",O29="",O32="",O35="",O38="",O41="",O44=""),"",SUM(O11:O46))</f>
        <v/>
      </c>
      <c r="P47" s="1094" t="str">
        <f>IF(AND(P11="",P14="",P17="",P20="",P23="",P26="",P29="",P32="",P35="",P38="",P41="",P44=""),"",SUM(P11:P46))</f>
        <v/>
      </c>
      <c r="Q47" s="1184"/>
      <c r="R47" s="1187"/>
      <c r="S47" s="1190" t="str">
        <f>IF(AND(S11="",S14="",S17="",S20="",S23="",S26="",S29="",S32="",S35="",S38="",S41="",S44=""),"",SUM(S11:S46))</f>
        <v/>
      </c>
      <c r="T47" s="1094" t="str">
        <f>IF(AND(T11="",T14="",T17="",T20="",T23="",T26="",T29="",T32="",T35="",T38="",T41="",T44=""),"",SUM(T11:T46))</f>
        <v/>
      </c>
      <c r="U47" s="1094" t="str">
        <f>IF(AND(U11="",U14="",U17="",U20="",U23="",U26="",U29="",U32="",U35="",U38="",U41="",U44=""),"",SUM(U11:U46))</f>
        <v/>
      </c>
      <c r="V47" s="1169" t="str">
        <f>IF(AND(V11="",V14="",V17="",V20="",V23="",V26="",V29="",V32="",V35="",V38="",V41="",V44=""),"",SUM(V11:V46))</f>
        <v/>
      </c>
      <c r="W47" s="1170" t="str">
        <f>IF(AND(W11="",W14="",W17="",W20="",W23="",W26="",W29="",W32="",W35="",W38="",W41="",W44=""),"",SUM(W11:W46))</f>
        <v/>
      </c>
      <c r="X47" s="1175"/>
    </row>
    <row r="48" spans="1:24" ht="11.25" customHeight="1">
      <c r="A48" s="1196"/>
      <c r="B48" s="1197"/>
      <c r="C48" s="1198"/>
      <c r="D48" s="1191"/>
      <c r="E48" s="1092"/>
      <c r="F48" s="1171"/>
      <c r="G48" s="1178" t="str">
        <f>IF(AND(G12="",G15="",G18="",G21="",G24="",G27="",G30="",G33="",G36="",G39="",G42="",G45=""),"",G12+G15+G18+G21+G24+G27+G30+G33+G36+G39+G42+G45)</f>
        <v/>
      </c>
      <c r="H48" s="1179"/>
      <c r="I48" s="1179"/>
      <c r="J48" s="1180" t="str">
        <f>IF(AND(J12="",J15="",J18="",J21="",J24="",J27="",J30="",J33="",J36="",J39="",J42="",J45=""),"",J12+J15+J18+J21+J24+J27+J30+J33+J36+J39+J42+J45)</f>
        <v/>
      </c>
      <c r="K48" s="1179"/>
      <c r="L48" s="1181"/>
      <c r="M48" s="1182" t="str">
        <f>IF(AND(M12="",M15="",M18="",M21="",M24="",M27="",M30="",M33="",M36="",M39="",M42="",M45=""),"",M12+M15+M18+M21+M24+M27+M30+M33+M36+M39+M42+M45)</f>
        <v/>
      </c>
      <c r="N48" s="1182" t="str">
        <f>IF(AND(N12="",N15="",N18="",N21="",N24="",N27="",N30="",N33="",N36="",N39="",N42="",N45=""),"",N12+N15+N18+N21+N24+N27+N30+N33+N36+N39+N42+N45)</f>
        <v/>
      </c>
      <c r="O48" s="1092"/>
      <c r="P48" s="1092"/>
      <c r="Q48" s="1185"/>
      <c r="R48" s="1188"/>
      <c r="S48" s="1191"/>
      <c r="T48" s="1092"/>
      <c r="U48" s="1092"/>
      <c r="V48" s="1171"/>
      <c r="W48" s="1172"/>
      <c r="X48" s="1176"/>
    </row>
    <row r="49" spans="1:24" ht="11.25" customHeight="1">
      <c r="A49" s="1199"/>
      <c r="B49" s="1200"/>
      <c r="C49" s="1201"/>
      <c r="D49" s="1192"/>
      <c r="E49" s="1168"/>
      <c r="F49" s="1173"/>
      <c r="G49" s="204" t="s">
        <v>86</v>
      </c>
      <c r="H49" s="205" t="str">
        <f>IF(AND(H13="",H16="",H19="",H22="",H25="",H28="",H31="",H34="",H37="",H40="",H43="",H46=""),"",H13+H16+H19+H22+H25+H28+H31+H34+H37+H40+H43+H46)</f>
        <v/>
      </c>
      <c r="I49" s="206" t="s">
        <v>91</v>
      </c>
      <c r="J49" s="207" t="s">
        <v>86</v>
      </c>
      <c r="K49" s="205" t="str">
        <f>IF(AND(K13="",K16="",K19="",K22="",K25="",K28="",K31="",K34="",K37="",K40="",K43="",K46=""),"",K13+K16+K19+K22+K25+K28+K31+K34+K37+K40+K43+K46)</f>
        <v/>
      </c>
      <c r="L49" s="208" t="s">
        <v>91</v>
      </c>
      <c r="M49" s="1183"/>
      <c r="N49" s="1183"/>
      <c r="O49" s="1168"/>
      <c r="P49" s="1168"/>
      <c r="Q49" s="1186"/>
      <c r="R49" s="1189"/>
      <c r="S49" s="1192"/>
      <c r="T49" s="1168"/>
      <c r="U49" s="1168"/>
      <c r="V49" s="1173"/>
      <c r="W49" s="1174"/>
      <c r="X49" s="1177"/>
    </row>
    <row r="50" spans="1:24" ht="18" customHeight="1">
      <c r="A50" s="135" t="s">
        <v>234</v>
      </c>
      <c r="B50" s="135"/>
      <c r="V50" s="1167" t="s">
        <v>40</v>
      </c>
      <c r="W50" s="1167"/>
      <c r="X50" s="1167"/>
    </row>
    <row r="51" spans="1:24" ht="18" customHeight="1">
      <c r="V51" s="209"/>
    </row>
    <row r="52" spans="1:24" ht="18" customHeight="1">
      <c r="T52" s="210"/>
    </row>
    <row r="53" spans="1:24" ht="18" customHeight="1">
      <c r="T53" s="210"/>
    </row>
    <row r="54" spans="1:24" ht="18" customHeight="1">
      <c r="T54" s="210"/>
    </row>
    <row r="60" spans="1:24" ht="18" hidden="1" customHeight="1">
      <c r="C60" s="211" t="s">
        <v>42</v>
      </c>
    </row>
    <row r="61" spans="1:24" ht="18" hidden="1" customHeight="1">
      <c r="C61" s="211" t="s">
        <v>44</v>
      </c>
    </row>
    <row r="62" spans="1:24" ht="18" hidden="1" customHeight="1">
      <c r="C62" s="211" t="s">
        <v>45</v>
      </c>
    </row>
    <row r="63" spans="1:24" ht="18" hidden="1" customHeight="1">
      <c r="C63" s="211" t="s">
        <v>46</v>
      </c>
    </row>
    <row r="64" spans="1:24" ht="18" hidden="1" customHeight="1">
      <c r="C64" s="211" t="s">
        <v>47</v>
      </c>
    </row>
    <row r="65" spans="3:3" ht="18" hidden="1" customHeight="1">
      <c r="C65" s="211" t="s">
        <v>48</v>
      </c>
    </row>
    <row r="66" spans="3:3" ht="18" hidden="1" customHeight="1">
      <c r="C66" s="211" t="s">
        <v>49</v>
      </c>
    </row>
    <row r="67" spans="3:3" ht="18" hidden="1" customHeight="1">
      <c r="C67" s="211" t="s">
        <v>50</v>
      </c>
    </row>
    <row r="68" spans="3:3" ht="18" hidden="1" customHeight="1">
      <c r="C68" s="211" t="s">
        <v>51</v>
      </c>
    </row>
    <row r="69" spans="3:3" ht="18" hidden="1" customHeight="1">
      <c r="C69" s="211" t="s">
        <v>52</v>
      </c>
    </row>
    <row r="70" spans="3:3" ht="18" hidden="1" customHeight="1">
      <c r="C70" s="211" t="s">
        <v>53</v>
      </c>
    </row>
    <row r="71" spans="3:3" ht="18" hidden="1" customHeight="1">
      <c r="C71" s="211" t="s">
        <v>54</v>
      </c>
    </row>
    <row r="72" spans="3:3" ht="18" hidden="1" customHeight="1">
      <c r="C72" s="211" t="s">
        <v>55</v>
      </c>
    </row>
    <row r="73" spans="3:3" ht="18" hidden="1" customHeight="1">
      <c r="C73" s="211" t="s">
        <v>56</v>
      </c>
    </row>
    <row r="74" spans="3:3" ht="18" hidden="1" customHeight="1">
      <c r="C74" s="211" t="s">
        <v>57</v>
      </c>
    </row>
    <row r="75" spans="3:3" ht="18" hidden="1" customHeight="1">
      <c r="C75" s="211" t="s">
        <v>58</v>
      </c>
    </row>
    <row r="76" spans="3:3" ht="18" hidden="1" customHeight="1">
      <c r="C76" s="211" t="s">
        <v>59</v>
      </c>
    </row>
    <row r="77" spans="3:3" ht="18" hidden="1" customHeight="1">
      <c r="C77" s="211" t="s">
        <v>60</v>
      </c>
    </row>
    <row r="78" spans="3:3" ht="18" hidden="1" customHeight="1">
      <c r="C78" s="211" t="s">
        <v>61</v>
      </c>
    </row>
    <row r="79" spans="3:3" ht="18" hidden="1" customHeight="1">
      <c r="C79" s="211" t="s">
        <v>62</v>
      </c>
    </row>
    <row r="80" spans="3:3" ht="18" hidden="1" customHeight="1">
      <c r="C80" s="211" t="s">
        <v>63</v>
      </c>
    </row>
    <row r="81" spans="1:3" ht="18" hidden="1" customHeight="1">
      <c r="C81" s="211" t="s">
        <v>64</v>
      </c>
    </row>
    <row r="82" spans="1:3" ht="18" hidden="1" customHeight="1">
      <c r="C82" s="211" t="s">
        <v>65</v>
      </c>
    </row>
    <row r="83" spans="1:3" ht="18" hidden="1" customHeight="1">
      <c r="C83" s="211" t="s">
        <v>66</v>
      </c>
    </row>
    <row r="84" spans="1:3" ht="18" hidden="1" customHeight="1">
      <c r="A84" s="135" t="s">
        <v>212</v>
      </c>
      <c r="C84" s="211" t="s">
        <v>67</v>
      </c>
    </row>
    <row r="85" spans="1:3" ht="18" hidden="1" customHeight="1">
      <c r="A85" s="135" t="s">
        <v>235</v>
      </c>
      <c r="C85" s="211" t="s">
        <v>68</v>
      </c>
    </row>
    <row r="86" spans="1:3" ht="18" hidden="1" customHeight="1">
      <c r="C86" s="211" t="s">
        <v>69</v>
      </c>
    </row>
    <row r="87" spans="1:3" ht="18" hidden="1" customHeight="1">
      <c r="C87" s="211" t="s">
        <v>70</v>
      </c>
    </row>
    <row r="88" spans="1:3" ht="18" hidden="1" customHeight="1">
      <c r="C88" s="211" t="s">
        <v>71</v>
      </c>
    </row>
    <row r="89" spans="1:3" ht="18" hidden="1" customHeight="1">
      <c r="C89" s="211" t="s">
        <v>72</v>
      </c>
    </row>
    <row r="90" spans="1:3" ht="18" hidden="1" customHeight="1">
      <c r="C90" s="211" t="s">
        <v>73</v>
      </c>
    </row>
    <row r="91" spans="1:3" ht="18" hidden="1" customHeight="1">
      <c r="C91" s="211" t="s">
        <v>74</v>
      </c>
    </row>
    <row r="92" spans="1:3" ht="18" hidden="1" customHeight="1">
      <c r="C92" s="211" t="s">
        <v>75</v>
      </c>
    </row>
    <row r="93" spans="1:3" ht="18" hidden="1" customHeight="1">
      <c r="C93" s="211" t="s">
        <v>76</v>
      </c>
    </row>
    <row r="94" spans="1:3" ht="18" hidden="1" customHeight="1">
      <c r="C94" s="211" t="s">
        <v>77</v>
      </c>
    </row>
    <row r="95" spans="1:3" ht="18" hidden="1" customHeight="1">
      <c r="C95" s="211" t="s">
        <v>78</v>
      </c>
    </row>
    <row r="96" spans="1:3" ht="18" hidden="1" customHeight="1">
      <c r="C96" s="211" t="s">
        <v>79</v>
      </c>
    </row>
    <row r="97" spans="3:3" ht="18" hidden="1" customHeight="1">
      <c r="C97" s="211" t="s">
        <v>80</v>
      </c>
    </row>
    <row r="98" spans="3:3" ht="18" hidden="1" customHeight="1">
      <c r="C98" s="211" t="s">
        <v>81</v>
      </c>
    </row>
    <row r="99" spans="3:3" ht="18" hidden="1" customHeight="1">
      <c r="C99" s="211" t="s">
        <v>82</v>
      </c>
    </row>
    <row r="100" spans="3:3" ht="18" hidden="1" customHeight="1">
      <c r="C100" s="211" t="s">
        <v>83</v>
      </c>
    </row>
    <row r="101" spans="3:3" ht="18" hidden="1" customHeight="1">
      <c r="C101" s="211" t="s">
        <v>84</v>
      </c>
    </row>
  </sheetData>
  <sheetProtection sheet="1" objects="1" scenarios="1"/>
  <mergeCells count="274">
    <mergeCell ref="A1:X1"/>
    <mergeCell ref="M3:O3"/>
    <mergeCell ref="A4:B4"/>
    <mergeCell ref="C4:E4"/>
    <mergeCell ref="V4:X4"/>
    <mergeCell ref="W6:X6"/>
    <mergeCell ref="R8:R10"/>
    <mergeCell ref="S8:S10"/>
    <mergeCell ref="T8:T10"/>
    <mergeCell ref="U8:U10"/>
    <mergeCell ref="V8:W10"/>
    <mergeCell ref="X8:X10"/>
    <mergeCell ref="A7:C10"/>
    <mergeCell ref="D7:F7"/>
    <mergeCell ref="H7:R7"/>
    <mergeCell ref="S7:X7"/>
    <mergeCell ref="D8:D10"/>
    <mergeCell ref="E8:E10"/>
    <mergeCell ref="F8:F10"/>
    <mergeCell ref="O8:O10"/>
    <mergeCell ref="P8:P10"/>
    <mergeCell ref="Q8:Q10"/>
    <mergeCell ref="G9:I9"/>
    <mergeCell ref="J9:L9"/>
    <mergeCell ref="M9:M10"/>
    <mergeCell ref="N9:N10"/>
    <mergeCell ref="A11:C13"/>
    <mergeCell ref="D11:D13"/>
    <mergeCell ref="E11:E13"/>
    <mergeCell ref="F11:F13"/>
    <mergeCell ref="G11:I11"/>
    <mergeCell ref="J11:L11"/>
    <mergeCell ref="J14:L14"/>
    <mergeCell ref="U11:U13"/>
    <mergeCell ref="V11:W13"/>
    <mergeCell ref="X11:X13"/>
    <mergeCell ref="G12:I12"/>
    <mergeCell ref="J12:L12"/>
    <mergeCell ref="M12:M13"/>
    <mergeCell ref="N12:N13"/>
    <mergeCell ref="O11:O13"/>
    <mergeCell ref="P11:P13"/>
    <mergeCell ref="Q11:Q13"/>
    <mergeCell ref="R11:R13"/>
    <mergeCell ref="S11:S13"/>
    <mergeCell ref="T11:T13"/>
    <mergeCell ref="A17:C19"/>
    <mergeCell ref="D17:D19"/>
    <mergeCell ref="E17:E19"/>
    <mergeCell ref="F17:F19"/>
    <mergeCell ref="G17:I17"/>
    <mergeCell ref="J17:L17"/>
    <mergeCell ref="U14:U16"/>
    <mergeCell ref="V14:W16"/>
    <mergeCell ref="X14:X16"/>
    <mergeCell ref="G15:I15"/>
    <mergeCell ref="J15:L15"/>
    <mergeCell ref="M15:M16"/>
    <mergeCell ref="N15:N16"/>
    <mergeCell ref="O14:O16"/>
    <mergeCell ref="P14:P16"/>
    <mergeCell ref="Q14:Q16"/>
    <mergeCell ref="R14:R16"/>
    <mergeCell ref="S14:S16"/>
    <mergeCell ref="T14:T16"/>
    <mergeCell ref="A14:C16"/>
    <mergeCell ref="D14:D16"/>
    <mergeCell ref="E14:E16"/>
    <mergeCell ref="F14:F16"/>
    <mergeCell ref="G14:I14"/>
    <mergeCell ref="J20:L20"/>
    <mergeCell ref="U17:U19"/>
    <mergeCell ref="V17:W19"/>
    <mergeCell ref="X17:X19"/>
    <mergeCell ref="G18:I18"/>
    <mergeCell ref="J18:L18"/>
    <mergeCell ref="M18:M19"/>
    <mergeCell ref="N18:N19"/>
    <mergeCell ref="O17:O19"/>
    <mergeCell ref="P17:P19"/>
    <mergeCell ref="Q17:Q19"/>
    <mergeCell ref="R17:R19"/>
    <mergeCell ref="S17:S19"/>
    <mergeCell ref="T17:T19"/>
    <mergeCell ref="A23:C25"/>
    <mergeCell ref="D23:D25"/>
    <mergeCell ref="E23:E25"/>
    <mergeCell ref="F23:F25"/>
    <mergeCell ref="G23:I23"/>
    <mergeCell ref="J23:L23"/>
    <mergeCell ref="U20:U22"/>
    <mergeCell ref="V20:W22"/>
    <mergeCell ref="X20:X22"/>
    <mergeCell ref="G21:I21"/>
    <mergeCell ref="J21:L21"/>
    <mergeCell ref="M21:M22"/>
    <mergeCell ref="N21:N22"/>
    <mergeCell ref="O20:O22"/>
    <mergeCell ref="P20:P22"/>
    <mergeCell ref="Q20:Q22"/>
    <mergeCell ref="R20:R22"/>
    <mergeCell ref="S20:S22"/>
    <mergeCell ref="T20:T22"/>
    <mergeCell ref="A20:C22"/>
    <mergeCell ref="D20:D22"/>
    <mergeCell ref="E20:E22"/>
    <mergeCell ref="F20:F22"/>
    <mergeCell ref="G20:I20"/>
    <mergeCell ref="J26:L26"/>
    <mergeCell ref="U23:U25"/>
    <mergeCell ref="V23:W25"/>
    <mergeCell ref="X23:X25"/>
    <mergeCell ref="G24:I24"/>
    <mergeCell ref="J24:L24"/>
    <mergeCell ref="M24:M25"/>
    <mergeCell ref="N24:N25"/>
    <mergeCell ref="O23:O25"/>
    <mergeCell ref="P23:P25"/>
    <mergeCell ref="Q23:Q25"/>
    <mergeCell ref="R23:R25"/>
    <mergeCell ref="S23:S25"/>
    <mergeCell ref="T23:T25"/>
    <mergeCell ref="A29:C31"/>
    <mergeCell ref="D29:D31"/>
    <mergeCell ref="E29:E31"/>
    <mergeCell ref="F29:F31"/>
    <mergeCell ref="G29:I29"/>
    <mergeCell ref="J29:L29"/>
    <mergeCell ref="U26:U28"/>
    <mergeCell ref="V26:W28"/>
    <mergeCell ref="X26:X28"/>
    <mergeCell ref="G27:I27"/>
    <mergeCell ref="J27:L27"/>
    <mergeCell ref="M27:M28"/>
    <mergeCell ref="N27:N28"/>
    <mergeCell ref="O26:O28"/>
    <mergeCell ref="P26:P28"/>
    <mergeCell ref="Q26:Q28"/>
    <mergeCell ref="R26:R28"/>
    <mergeCell ref="S26:S28"/>
    <mergeCell ref="T26:T28"/>
    <mergeCell ref="A26:C28"/>
    <mergeCell ref="D26:D28"/>
    <mergeCell ref="E26:E28"/>
    <mergeCell ref="F26:F28"/>
    <mergeCell ref="G26:I26"/>
    <mergeCell ref="J32:L32"/>
    <mergeCell ref="U29:U31"/>
    <mergeCell ref="V29:W31"/>
    <mergeCell ref="X29:X31"/>
    <mergeCell ref="G30:I30"/>
    <mergeCell ref="J30:L30"/>
    <mergeCell ref="M30:M31"/>
    <mergeCell ref="N30:N31"/>
    <mergeCell ref="O29:O31"/>
    <mergeCell ref="P29:P31"/>
    <mergeCell ref="Q29:Q31"/>
    <mergeCell ref="R29:R31"/>
    <mergeCell ref="S29:S31"/>
    <mergeCell ref="T29:T31"/>
    <mergeCell ref="A35:C37"/>
    <mergeCell ref="D35:D37"/>
    <mergeCell ref="E35:E37"/>
    <mergeCell ref="F35:F37"/>
    <mergeCell ref="G35:I35"/>
    <mergeCell ref="J35:L35"/>
    <mergeCell ref="U32:U34"/>
    <mergeCell ref="V32:W34"/>
    <mergeCell ref="X32:X34"/>
    <mergeCell ref="G33:I33"/>
    <mergeCell ref="J33:L33"/>
    <mergeCell ref="M33:M34"/>
    <mergeCell ref="N33:N34"/>
    <mergeCell ref="O32:O34"/>
    <mergeCell ref="P32:P34"/>
    <mergeCell ref="Q32:Q34"/>
    <mergeCell ref="R32:R34"/>
    <mergeCell ref="S32:S34"/>
    <mergeCell ref="T32:T34"/>
    <mergeCell ref="A32:C34"/>
    <mergeCell ref="D32:D34"/>
    <mergeCell ref="E32:E34"/>
    <mergeCell ref="F32:F34"/>
    <mergeCell ref="G32:I32"/>
    <mergeCell ref="J38:L38"/>
    <mergeCell ref="U35:U37"/>
    <mergeCell ref="V35:W37"/>
    <mergeCell ref="X35:X37"/>
    <mergeCell ref="G36:I36"/>
    <mergeCell ref="J36:L36"/>
    <mergeCell ref="M36:M37"/>
    <mergeCell ref="N36:N37"/>
    <mergeCell ref="O35:O37"/>
    <mergeCell ref="P35:P37"/>
    <mergeCell ref="Q35:Q37"/>
    <mergeCell ref="R35:R37"/>
    <mergeCell ref="S35:S37"/>
    <mergeCell ref="T35:T37"/>
    <mergeCell ref="A41:C43"/>
    <mergeCell ref="D41:D43"/>
    <mergeCell ref="E41:E43"/>
    <mergeCell ref="F41:F43"/>
    <mergeCell ref="G41:I41"/>
    <mergeCell ref="J41:L41"/>
    <mergeCell ref="U38:U40"/>
    <mergeCell ref="V38:W40"/>
    <mergeCell ref="X38:X40"/>
    <mergeCell ref="G39:I39"/>
    <mergeCell ref="J39:L39"/>
    <mergeCell ref="M39:M40"/>
    <mergeCell ref="N39:N40"/>
    <mergeCell ref="O38:O40"/>
    <mergeCell ref="P38:P40"/>
    <mergeCell ref="Q38:Q40"/>
    <mergeCell ref="R38:R40"/>
    <mergeCell ref="S38:S40"/>
    <mergeCell ref="T38:T40"/>
    <mergeCell ref="A38:C40"/>
    <mergeCell ref="D38:D40"/>
    <mergeCell ref="E38:E40"/>
    <mergeCell ref="F38:F40"/>
    <mergeCell ref="G38:I38"/>
    <mergeCell ref="J44:L44"/>
    <mergeCell ref="U41:U43"/>
    <mergeCell ref="V41:W43"/>
    <mergeCell ref="X41:X43"/>
    <mergeCell ref="G42:I42"/>
    <mergeCell ref="J42:L42"/>
    <mergeCell ref="M42:M43"/>
    <mergeCell ref="N42:N43"/>
    <mergeCell ref="O41:O43"/>
    <mergeCell ref="P41:P43"/>
    <mergeCell ref="Q41:Q43"/>
    <mergeCell ref="R41:R43"/>
    <mergeCell ref="S41:S43"/>
    <mergeCell ref="T41:T43"/>
    <mergeCell ref="A47:C49"/>
    <mergeCell ref="D47:D49"/>
    <mergeCell ref="E47:E49"/>
    <mergeCell ref="F47:F49"/>
    <mergeCell ref="G47:I47"/>
    <mergeCell ref="J47:L47"/>
    <mergeCell ref="U44:U46"/>
    <mergeCell ref="V44:W46"/>
    <mergeCell ref="X44:X46"/>
    <mergeCell ref="G45:I45"/>
    <mergeCell ref="J45:L45"/>
    <mergeCell ref="M45:M46"/>
    <mergeCell ref="N45:N46"/>
    <mergeCell ref="O44:O46"/>
    <mergeCell ref="P44:P46"/>
    <mergeCell ref="Q44:Q46"/>
    <mergeCell ref="R44:R46"/>
    <mergeCell ref="S44:S46"/>
    <mergeCell ref="T44:T46"/>
    <mergeCell ref="A44:C46"/>
    <mergeCell ref="D44:D46"/>
    <mergeCell ref="E44:E46"/>
    <mergeCell ref="F44:F46"/>
    <mergeCell ref="G44:I44"/>
    <mergeCell ref="V50:X50"/>
    <mergeCell ref="U47:U49"/>
    <mergeCell ref="V47:W49"/>
    <mergeCell ref="X47:X49"/>
    <mergeCell ref="G48:I48"/>
    <mergeCell ref="J48:L48"/>
    <mergeCell ref="M48:M49"/>
    <mergeCell ref="N48:N49"/>
    <mergeCell ref="O47:O49"/>
    <mergeCell ref="P47:P49"/>
    <mergeCell ref="Q47:Q49"/>
    <mergeCell ref="R47:R49"/>
    <mergeCell ref="S47:S49"/>
    <mergeCell ref="T47:T49"/>
  </mergeCells>
  <phoneticPr fontId="4"/>
  <dataValidations count="2">
    <dataValidation type="list" allowBlank="1" showInputMessage="1" showErrorMessage="1" sqref="V4:X4" xr:uid="{A347074E-8FDC-448C-9BDC-813E9FC01065}">
      <formula1>$C$60:$C$101</formula1>
    </dataValidation>
    <dataValidation type="list" allowBlank="1" showInputMessage="1" showErrorMessage="1" sqref="W6" xr:uid="{E025E7AF-EFD9-4709-A66A-672B36F749F4}">
      <formula1>$A$84:$A$85</formula1>
    </dataValidation>
  </dataValidations>
  <printOptions horizontalCentered="1"/>
  <pageMargins left="0.31496062992125984" right="0.19685039370078741" top="0.78740157480314965" bottom="0.19685039370078741" header="0.39370078740157483" footer="0.19685039370078741"/>
  <pageSetup paperSize="9" scale="95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9268C9-E6D4-4186-A1E5-2ACB574C65F9}">
  <sheetPr>
    <tabColor rgb="FFFF0000"/>
    <pageSetUpPr fitToPage="1"/>
  </sheetPr>
  <dimension ref="A1:BR54"/>
  <sheetViews>
    <sheetView showGridLines="0" zoomScale="80" zoomScaleNormal="80" workbookViewId="0">
      <selection activeCell="CP28" sqref="CP28"/>
    </sheetView>
  </sheetViews>
  <sheetFormatPr defaultColWidth="9" defaultRowHeight="13.5"/>
  <cols>
    <col min="1" max="1" width="2.25" customWidth="1"/>
    <col min="2" max="2" width="1.5" customWidth="1"/>
    <col min="3" max="12" width="2.875" customWidth="1"/>
    <col min="13" max="13" width="1.375" customWidth="1"/>
    <col min="14" max="69" width="2.875" customWidth="1"/>
    <col min="70" max="70" width="2.25" customWidth="1"/>
    <col min="71" max="179" width="2.375" customWidth="1"/>
  </cols>
  <sheetData>
    <row r="1" spans="1:70" ht="12" customHeight="1">
      <c r="A1" s="1501" t="s">
        <v>265</v>
      </c>
      <c r="B1" s="1502"/>
      <c r="C1" s="1502"/>
      <c r="D1" s="1502"/>
      <c r="E1" s="1502"/>
      <c r="F1" s="1502"/>
      <c r="G1" s="1502"/>
      <c r="H1" s="1502"/>
      <c r="I1" s="1502"/>
      <c r="J1" s="1502"/>
      <c r="K1" s="1502"/>
      <c r="L1" s="1502"/>
      <c r="M1" s="1502"/>
      <c r="N1" s="1502"/>
      <c r="O1" s="1502"/>
      <c r="P1" s="1502"/>
      <c r="Q1" s="1502"/>
      <c r="R1" s="1502"/>
      <c r="S1" s="1502"/>
      <c r="T1" s="1502"/>
      <c r="U1" s="1502"/>
      <c r="V1" s="1502"/>
      <c r="W1" s="1502"/>
      <c r="X1" s="1502"/>
      <c r="Y1" s="1502"/>
      <c r="Z1" s="1502"/>
      <c r="AA1" s="1502"/>
      <c r="AB1" s="1502"/>
      <c r="AC1" s="1502"/>
      <c r="AD1" s="1502"/>
      <c r="AE1" s="1502"/>
      <c r="AF1" s="1502"/>
      <c r="AG1" s="1502"/>
      <c r="AH1" s="1502"/>
      <c r="AI1" s="1502"/>
      <c r="AJ1" s="1502"/>
      <c r="AK1" s="1502"/>
      <c r="AL1" s="1502"/>
      <c r="AM1" s="1502"/>
      <c r="AN1" s="1502"/>
      <c r="AO1" s="1502"/>
      <c r="AP1" s="1502"/>
      <c r="AQ1" s="1502"/>
      <c r="AR1" s="1502"/>
      <c r="AS1" s="1502"/>
      <c r="AT1" s="1502"/>
      <c r="AU1" s="1502"/>
      <c r="AV1" s="1502"/>
      <c r="AW1" s="1502"/>
      <c r="AX1" s="1502"/>
      <c r="AY1" s="1502"/>
      <c r="AZ1" s="1502"/>
      <c r="BA1" s="1502"/>
      <c r="BB1" s="1502"/>
      <c r="BC1" s="1502"/>
      <c r="BD1" s="1502"/>
      <c r="BE1" s="1502"/>
      <c r="BF1" s="1502"/>
      <c r="BG1" s="1502"/>
      <c r="BH1" s="1502"/>
      <c r="BI1" s="1502"/>
      <c r="BJ1" s="1502"/>
      <c r="BK1" s="1502"/>
      <c r="BL1" s="1502"/>
      <c r="BM1" s="1502"/>
      <c r="BN1" s="1502"/>
      <c r="BO1" s="1502"/>
      <c r="BP1" s="1502"/>
      <c r="BQ1" s="1502"/>
      <c r="BR1" s="1502"/>
    </row>
    <row r="2" spans="1:70" ht="12" customHeight="1">
      <c r="A2" s="1502"/>
      <c r="B2" s="1502"/>
      <c r="C2" s="1502"/>
      <c r="D2" s="1502"/>
      <c r="E2" s="1502"/>
      <c r="F2" s="1502"/>
      <c r="G2" s="1502"/>
      <c r="H2" s="1502"/>
      <c r="I2" s="1502"/>
      <c r="J2" s="1502"/>
      <c r="K2" s="1502"/>
      <c r="L2" s="1502"/>
      <c r="M2" s="1502"/>
      <c r="N2" s="1502"/>
      <c r="O2" s="1502"/>
      <c r="P2" s="1502"/>
      <c r="Q2" s="1502"/>
      <c r="R2" s="1502"/>
      <c r="S2" s="1502"/>
      <c r="T2" s="1502"/>
      <c r="U2" s="1502"/>
      <c r="V2" s="1502"/>
      <c r="W2" s="1502"/>
      <c r="X2" s="1502"/>
      <c r="Y2" s="1502"/>
      <c r="Z2" s="1502"/>
      <c r="AA2" s="1502"/>
      <c r="AB2" s="1502"/>
      <c r="AC2" s="1502"/>
      <c r="AD2" s="1502"/>
      <c r="AE2" s="1502"/>
      <c r="AF2" s="1502"/>
      <c r="AG2" s="1502"/>
      <c r="AH2" s="1502"/>
      <c r="AI2" s="1502"/>
      <c r="AJ2" s="1502"/>
      <c r="AK2" s="1502"/>
      <c r="AL2" s="1502"/>
      <c r="AM2" s="1502"/>
      <c r="AN2" s="1502"/>
      <c r="AO2" s="1502"/>
      <c r="AP2" s="1502"/>
      <c r="AQ2" s="1502"/>
      <c r="AR2" s="1502"/>
      <c r="AS2" s="1502"/>
      <c r="AT2" s="1502"/>
      <c r="AU2" s="1502"/>
      <c r="AV2" s="1502"/>
      <c r="AW2" s="1502"/>
      <c r="AX2" s="1502"/>
      <c r="AY2" s="1502"/>
      <c r="AZ2" s="1502"/>
      <c r="BA2" s="1502"/>
      <c r="BB2" s="1502"/>
      <c r="BC2" s="1502"/>
      <c r="BD2" s="1502"/>
      <c r="BE2" s="1502"/>
      <c r="BF2" s="1502"/>
      <c r="BG2" s="1502"/>
      <c r="BH2" s="1502"/>
      <c r="BI2" s="1502"/>
      <c r="BJ2" s="1502"/>
      <c r="BK2" s="1502"/>
      <c r="BL2" s="1502"/>
      <c r="BM2" s="1502"/>
      <c r="BN2" s="1502"/>
      <c r="BO2" s="1502"/>
      <c r="BP2" s="1502"/>
      <c r="BQ2" s="1502"/>
      <c r="BR2" s="1502"/>
    </row>
    <row r="3" spans="1:70" ht="11.25" customHeight="1">
      <c r="A3" s="263"/>
      <c r="B3" s="263"/>
      <c r="C3" s="263"/>
      <c r="D3" s="263"/>
      <c r="E3" s="263"/>
      <c r="F3" s="263"/>
      <c r="G3" s="263"/>
      <c r="H3" s="263"/>
      <c r="I3" s="263"/>
      <c r="J3" s="263"/>
      <c r="K3" s="263"/>
      <c r="L3" s="263"/>
      <c r="M3" s="263"/>
      <c r="N3" s="263"/>
      <c r="O3" s="263"/>
      <c r="P3" s="263"/>
      <c r="Q3" s="263"/>
      <c r="R3" s="263"/>
      <c r="S3" s="263"/>
      <c r="T3" s="263"/>
      <c r="U3" s="263"/>
      <c r="V3" s="263"/>
      <c r="W3" s="263"/>
      <c r="X3" s="263"/>
      <c r="Y3" s="263"/>
      <c r="Z3" s="263"/>
      <c r="AA3" s="264"/>
      <c r="AB3" s="264"/>
      <c r="AC3" s="264"/>
      <c r="AD3" s="264"/>
      <c r="AE3" s="264"/>
      <c r="AF3" s="264"/>
      <c r="AG3" s="264"/>
      <c r="AH3" s="264"/>
      <c r="AI3" s="264"/>
      <c r="AJ3" s="264"/>
      <c r="AK3" s="264"/>
      <c r="AL3" s="264"/>
      <c r="AM3" s="264"/>
      <c r="AN3" s="264"/>
      <c r="AO3" s="264"/>
      <c r="AP3" s="264"/>
      <c r="AQ3" s="264"/>
      <c r="AR3" s="264"/>
      <c r="AS3" s="264"/>
      <c r="AT3" s="263"/>
      <c r="AU3" s="263"/>
      <c r="AV3" s="263"/>
      <c r="AW3" s="263"/>
      <c r="AX3" s="263"/>
      <c r="AY3" s="263"/>
      <c r="AZ3" s="265"/>
      <c r="BA3" s="266"/>
      <c r="BB3" s="1503"/>
      <c r="BC3" s="1504"/>
      <c r="BD3" s="1504"/>
      <c r="BE3" s="1504"/>
      <c r="BF3" s="1504"/>
      <c r="BG3" s="1504"/>
      <c r="BH3" s="1504"/>
      <c r="BI3" s="1504"/>
      <c r="BJ3" s="1504"/>
      <c r="BK3" s="1504"/>
      <c r="BL3" s="1504"/>
      <c r="BM3" s="1504"/>
      <c r="BN3" s="1504"/>
      <c r="BO3" s="1504"/>
      <c r="BP3" s="267"/>
      <c r="BQ3" s="268"/>
      <c r="BR3" s="263"/>
    </row>
    <row r="4" spans="1:70" ht="18" customHeight="1">
      <c r="A4" s="263"/>
      <c r="B4" s="1505"/>
      <c r="C4" s="1506"/>
      <c r="D4" s="269" t="s">
        <v>266</v>
      </c>
      <c r="E4" s="269"/>
      <c r="F4" s="269"/>
      <c r="G4" s="269"/>
      <c r="H4" s="269"/>
      <c r="I4" s="263"/>
      <c r="J4" s="263"/>
      <c r="K4" s="263"/>
      <c r="L4" s="263"/>
      <c r="M4" s="263"/>
      <c r="N4" s="263"/>
      <c r="O4" s="263"/>
      <c r="P4" s="263"/>
      <c r="Q4" s="263"/>
      <c r="R4" s="263"/>
      <c r="S4" s="263"/>
      <c r="T4" s="263"/>
      <c r="U4" s="263"/>
      <c r="V4" s="263"/>
      <c r="W4" s="263"/>
      <c r="X4" s="263"/>
      <c r="Y4" s="263"/>
      <c r="Z4" s="263"/>
      <c r="AA4" s="270" t="s">
        <v>267</v>
      </c>
      <c r="AB4" s="1507" t="str">
        <f>IF(ISERROR(AG8+2000),"",AG8+2000)</f>
        <v/>
      </c>
      <c r="AC4" s="1507"/>
      <c r="AD4" s="1507"/>
      <c r="AE4" s="1507"/>
      <c r="AF4" s="270" t="s">
        <v>268</v>
      </c>
      <c r="AG4" s="1508" t="str">
        <f>AI8</f>
        <v/>
      </c>
      <c r="AH4" s="1508"/>
      <c r="AI4" s="271" t="s">
        <v>269</v>
      </c>
      <c r="AJ4" s="270" t="s">
        <v>270</v>
      </c>
      <c r="AK4" s="1507" t="str">
        <f>IF(ISERROR(BM8+2000),"",BM8+2000)</f>
        <v/>
      </c>
      <c r="AL4" s="1507"/>
      <c r="AM4" s="1507"/>
      <c r="AN4" s="1507"/>
      <c r="AO4" s="272" t="s">
        <v>268</v>
      </c>
      <c r="AP4" s="1509" t="str">
        <f>BO8</f>
        <v/>
      </c>
      <c r="AQ4" s="1509"/>
      <c r="AR4" s="1510" t="s">
        <v>271</v>
      </c>
      <c r="AS4" s="1510"/>
      <c r="AT4" s="263"/>
      <c r="AU4" s="263"/>
      <c r="AV4" s="263"/>
      <c r="AW4" s="263"/>
      <c r="AX4" s="263"/>
      <c r="AY4" s="263"/>
      <c r="AZ4" s="265"/>
      <c r="BA4" s="266"/>
      <c r="BB4" s="1493"/>
      <c r="BC4" s="1494"/>
      <c r="BD4" s="1494"/>
      <c r="BE4" s="1494"/>
      <c r="BF4" s="1494"/>
      <c r="BG4" s="1494"/>
      <c r="BH4" s="1494"/>
      <c r="BI4" s="1494"/>
      <c r="BJ4" s="1494"/>
      <c r="BK4" s="1494"/>
      <c r="BL4" s="1494"/>
      <c r="BM4" s="1494"/>
      <c r="BN4" s="1494"/>
      <c r="BO4" s="1494"/>
      <c r="BP4" s="273"/>
      <c r="BQ4" s="274"/>
      <c r="BR4" s="263"/>
    </row>
    <row r="5" spans="1:70" ht="11.25" customHeight="1">
      <c r="A5" s="263"/>
      <c r="B5" s="263"/>
      <c r="C5" s="263"/>
      <c r="D5" s="263"/>
      <c r="E5" s="263"/>
      <c r="F5" s="263"/>
      <c r="G5" s="263"/>
      <c r="H5" s="263"/>
      <c r="I5" s="263"/>
      <c r="J5" s="263"/>
      <c r="K5" s="263"/>
      <c r="L5" s="263"/>
      <c r="M5" s="263"/>
      <c r="N5" s="263"/>
      <c r="O5" s="263"/>
      <c r="P5" s="263"/>
      <c r="Q5" s="263"/>
      <c r="R5" s="263"/>
      <c r="S5" s="263"/>
      <c r="T5" s="263"/>
      <c r="U5" s="263"/>
      <c r="V5" s="263"/>
      <c r="W5" s="263"/>
      <c r="X5" s="263"/>
      <c r="Y5" s="263"/>
      <c r="Z5" s="263"/>
      <c r="AA5" s="264"/>
      <c r="AB5" s="264"/>
      <c r="AC5" s="264"/>
      <c r="AD5" s="264"/>
      <c r="AE5" s="264"/>
      <c r="AF5" s="264"/>
      <c r="AG5" s="264"/>
      <c r="AH5" s="264"/>
      <c r="AI5" s="264"/>
      <c r="AJ5" s="264"/>
      <c r="AK5" s="264"/>
      <c r="AL5" s="264"/>
      <c r="AM5" s="264"/>
      <c r="AN5" s="264"/>
      <c r="AO5" s="264"/>
      <c r="AP5" s="264"/>
      <c r="AQ5" s="264"/>
      <c r="AR5" s="264"/>
      <c r="AS5" s="264"/>
      <c r="AT5" s="263"/>
      <c r="AU5" s="263"/>
      <c r="AV5" s="263"/>
      <c r="AW5" s="263"/>
      <c r="AX5" s="263"/>
      <c r="AY5" s="263"/>
      <c r="AZ5" s="265"/>
      <c r="BA5" s="266"/>
      <c r="BB5" s="1493"/>
      <c r="BC5" s="1494"/>
      <c r="BD5" s="1494"/>
      <c r="BE5" s="1494"/>
      <c r="BF5" s="1494"/>
      <c r="BG5" s="1494"/>
      <c r="BH5" s="1494"/>
      <c r="BI5" s="1494"/>
      <c r="BJ5" s="1494"/>
      <c r="BK5" s="1494"/>
      <c r="BL5" s="1494"/>
      <c r="BM5" s="1494"/>
      <c r="BN5" s="1494"/>
      <c r="BO5" s="1494"/>
      <c r="BP5" s="273"/>
      <c r="BQ5" s="274"/>
      <c r="BR5" s="263"/>
    </row>
    <row r="6" spans="1:70" ht="17.25" customHeight="1">
      <c r="A6" s="263"/>
      <c r="B6" s="1497" t="s">
        <v>272</v>
      </c>
      <c r="C6" s="1497"/>
      <c r="D6" s="1497"/>
      <c r="E6" s="1498"/>
      <c r="F6" s="1498"/>
      <c r="G6" s="1498"/>
      <c r="H6" s="275" t="s">
        <v>273</v>
      </c>
      <c r="I6" s="263"/>
      <c r="J6" s="263"/>
      <c r="K6" s="263"/>
      <c r="L6" s="263"/>
      <c r="M6" s="263"/>
      <c r="N6" s="263"/>
      <c r="O6" s="263"/>
      <c r="P6" s="263"/>
      <c r="Q6" s="263"/>
      <c r="R6" s="263"/>
      <c r="S6" s="263"/>
      <c r="T6" s="263"/>
      <c r="U6" s="263"/>
      <c r="V6" s="263"/>
      <c r="W6" s="263"/>
      <c r="X6" s="263"/>
      <c r="Y6" s="263"/>
      <c r="Z6" s="263"/>
      <c r="AA6" s="264"/>
      <c r="AB6" s="264"/>
      <c r="AC6" s="263"/>
      <c r="AD6" s="1499"/>
      <c r="AE6" s="1499"/>
      <c r="AF6" s="1499"/>
      <c r="AG6" s="1499"/>
      <c r="AH6" s="270" t="s">
        <v>274</v>
      </c>
      <c r="AI6" s="1499"/>
      <c r="AJ6" s="1499"/>
      <c r="AK6" s="270" t="s">
        <v>269</v>
      </c>
      <c r="AL6" s="1500" t="s">
        <v>275</v>
      </c>
      <c r="AM6" s="1500"/>
      <c r="AN6" s="1500"/>
      <c r="AO6" s="1500"/>
      <c r="AP6" s="1500"/>
      <c r="AQ6" s="276"/>
      <c r="AR6" s="276"/>
      <c r="AS6" s="276"/>
      <c r="AT6" s="277"/>
      <c r="AU6" s="277"/>
      <c r="AV6" s="277"/>
      <c r="AW6" s="277"/>
      <c r="AX6" s="277"/>
      <c r="AY6" s="277"/>
      <c r="AZ6" s="278"/>
      <c r="BA6" s="279"/>
      <c r="BB6" s="1495"/>
      <c r="BC6" s="1496"/>
      <c r="BD6" s="1496"/>
      <c r="BE6" s="1496"/>
      <c r="BF6" s="1496"/>
      <c r="BG6" s="1496"/>
      <c r="BH6" s="1496"/>
      <c r="BI6" s="1496"/>
      <c r="BJ6" s="1496"/>
      <c r="BK6" s="1496"/>
      <c r="BL6" s="1496"/>
      <c r="BM6" s="1496"/>
      <c r="BN6" s="1496"/>
      <c r="BO6" s="1496"/>
      <c r="BP6" s="280"/>
      <c r="BQ6" s="281"/>
      <c r="BR6" s="263"/>
    </row>
    <row r="7" spans="1:70" ht="12" customHeight="1" thickBot="1">
      <c r="A7" s="263"/>
      <c r="B7" s="263"/>
      <c r="C7" s="263"/>
      <c r="D7" s="263"/>
      <c r="E7" s="263"/>
      <c r="F7" s="263"/>
      <c r="G7" s="263"/>
      <c r="H7" s="263"/>
      <c r="I7" s="263"/>
      <c r="J7" s="263"/>
      <c r="K7" s="263"/>
      <c r="L7" s="263"/>
      <c r="M7" s="263"/>
      <c r="N7" s="263"/>
      <c r="O7" s="263"/>
      <c r="P7" s="263"/>
      <c r="Q7" s="263"/>
      <c r="R7" s="263"/>
      <c r="S7" s="263"/>
      <c r="T7" s="263"/>
      <c r="U7" s="263"/>
      <c r="V7" s="263"/>
      <c r="W7" s="263"/>
      <c r="X7" s="263"/>
      <c r="Y7" s="263"/>
      <c r="Z7" s="263"/>
      <c r="AA7" s="263"/>
      <c r="AB7" s="263"/>
      <c r="AC7" s="263"/>
      <c r="AD7" s="282" t="s">
        <v>276</v>
      </c>
      <c r="AE7" s="263"/>
      <c r="AF7" s="263"/>
      <c r="AG7" s="263"/>
      <c r="AH7" s="263"/>
      <c r="AI7" s="263"/>
      <c r="AJ7" s="263"/>
      <c r="AK7" s="263"/>
      <c r="AL7" s="263"/>
      <c r="AM7" s="263"/>
      <c r="AN7" s="263"/>
      <c r="AO7" s="263"/>
      <c r="AP7" s="263"/>
      <c r="AQ7" s="263"/>
      <c r="AR7" s="263"/>
      <c r="AS7" s="263"/>
      <c r="AT7" s="263"/>
      <c r="AU7" s="263"/>
      <c r="AV7" s="263"/>
      <c r="AW7" s="263"/>
      <c r="AX7" s="263"/>
      <c r="AY7" s="263"/>
      <c r="AZ7" s="263"/>
      <c r="BA7" s="263"/>
      <c r="BB7" s="263"/>
      <c r="BC7" s="263"/>
      <c r="BD7" s="263"/>
      <c r="BE7" s="263"/>
      <c r="BF7" s="263"/>
      <c r="BG7" s="263"/>
      <c r="BH7" s="263"/>
      <c r="BI7" s="263"/>
      <c r="BJ7" s="263"/>
      <c r="BK7" s="263"/>
      <c r="BL7" s="263"/>
      <c r="BM7" s="263"/>
      <c r="BN7" s="263"/>
      <c r="BO7" s="263"/>
      <c r="BP7" s="263"/>
      <c r="BQ7" s="263"/>
      <c r="BR7" s="263"/>
    </row>
    <row r="8" spans="1:70" ht="17.25" customHeight="1">
      <c r="A8" s="263"/>
      <c r="B8" s="283"/>
      <c r="C8" s="1488" t="s">
        <v>277</v>
      </c>
      <c r="D8" s="1488"/>
      <c r="E8" s="1488"/>
      <c r="F8" s="1488"/>
      <c r="G8" s="1488"/>
      <c r="H8" s="1488"/>
      <c r="I8" s="1488"/>
      <c r="J8" s="1488"/>
      <c r="K8" s="1488"/>
      <c r="L8" s="1488"/>
      <c r="M8" s="284"/>
      <c r="N8" s="1490" t="s">
        <v>278</v>
      </c>
      <c r="O8" s="1491"/>
      <c r="P8" s="1491"/>
      <c r="Q8" s="285" t="str">
        <f>IF($Y$8="","",$Y$8-1)</f>
        <v/>
      </c>
      <c r="R8" s="286" t="s">
        <v>268</v>
      </c>
      <c r="S8" s="285" t="str">
        <f>IF($AA$8="","",$AA$8)</f>
        <v/>
      </c>
      <c r="T8" s="286" t="s">
        <v>269</v>
      </c>
      <c r="U8" s="286" t="s">
        <v>273</v>
      </c>
      <c r="V8" s="1490" t="s">
        <v>279</v>
      </c>
      <c r="W8" s="1491"/>
      <c r="X8" s="1491"/>
      <c r="Y8" s="287"/>
      <c r="Z8" s="286" t="s">
        <v>268</v>
      </c>
      <c r="AA8" s="287"/>
      <c r="AB8" s="286" t="s">
        <v>269</v>
      </c>
      <c r="AC8" s="286" t="s">
        <v>273</v>
      </c>
      <c r="AD8" s="1492" t="s">
        <v>280</v>
      </c>
      <c r="AE8" s="1484"/>
      <c r="AF8" s="1484"/>
      <c r="AG8" s="285" t="str">
        <f>IF($Y$8="","",$Y$8+1)</f>
        <v/>
      </c>
      <c r="AH8" s="286" t="s">
        <v>268</v>
      </c>
      <c r="AI8" s="285" t="str">
        <f>IF($AA$8="","",$AA$8)</f>
        <v/>
      </c>
      <c r="AJ8" s="286" t="s">
        <v>269</v>
      </c>
      <c r="AK8" s="288" t="s">
        <v>273</v>
      </c>
      <c r="AL8" s="1484" t="s">
        <v>281</v>
      </c>
      <c r="AM8" s="1484"/>
      <c r="AN8" s="1484"/>
      <c r="AO8" s="285" t="str">
        <f>IF($AG$8="","",$AG$8+1)</f>
        <v/>
      </c>
      <c r="AP8" s="286" t="s">
        <v>268</v>
      </c>
      <c r="AQ8" s="285" t="str">
        <f>IF($AI$8="","",$AI$8)</f>
        <v/>
      </c>
      <c r="AR8" s="286" t="s">
        <v>269</v>
      </c>
      <c r="AS8" s="286" t="s">
        <v>273</v>
      </c>
      <c r="AT8" s="1485" t="s">
        <v>282</v>
      </c>
      <c r="AU8" s="1484"/>
      <c r="AV8" s="1484"/>
      <c r="AW8" s="285" t="str">
        <f>IF($AG$8="","",$AG$8+2)</f>
        <v/>
      </c>
      <c r="AX8" s="286" t="s">
        <v>268</v>
      </c>
      <c r="AY8" s="285" t="str">
        <f>IF($AI$8="","",$AI$8)</f>
        <v/>
      </c>
      <c r="AZ8" s="286" t="s">
        <v>269</v>
      </c>
      <c r="BA8" s="288" t="s">
        <v>273</v>
      </c>
      <c r="BB8" s="1484" t="s">
        <v>283</v>
      </c>
      <c r="BC8" s="1484"/>
      <c r="BD8" s="1484"/>
      <c r="BE8" s="285" t="str">
        <f>IF($AG$8="","",$AG$8+3)</f>
        <v/>
      </c>
      <c r="BF8" s="286" t="s">
        <v>268</v>
      </c>
      <c r="BG8" s="285" t="str">
        <f>IF($AI$8="","",$AI$8)</f>
        <v/>
      </c>
      <c r="BH8" s="286" t="s">
        <v>269</v>
      </c>
      <c r="BI8" s="286" t="s">
        <v>273</v>
      </c>
      <c r="BJ8" s="1485" t="s">
        <v>284</v>
      </c>
      <c r="BK8" s="1484"/>
      <c r="BL8" s="1484"/>
      <c r="BM8" s="285" t="str">
        <f>IF($AG$8="","",$AG$8+4)</f>
        <v/>
      </c>
      <c r="BN8" s="286" t="s">
        <v>268</v>
      </c>
      <c r="BO8" s="285" t="str">
        <f>IF($AI$8="","",$AI$8)</f>
        <v/>
      </c>
      <c r="BP8" s="286" t="s">
        <v>269</v>
      </c>
      <c r="BQ8" s="289" t="s">
        <v>273</v>
      </c>
      <c r="BR8" s="290"/>
    </row>
    <row r="9" spans="1:70" ht="17.25" customHeight="1">
      <c r="A9" s="263"/>
      <c r="B9" s="291"/>
      <c r="C9" s="1489"/>
      <c r="D9" s="1489"/>
      <c r="E9" s="1489"/>
      <c r="F9" s="1489"/>
      <c r="G9" s="1489"/>
      <c r="H9" s="1489"/>
      <c r="I9" s="1489"/>
      <c r="J9" s="1489"/>
      <c r="K9" s="1489"/>
      <c r="L9" s="1489"/>
      <c r="M9" s="292"/>
      <c r="N9" s="1476" t="s">
        <v>285</v>
      </c>
      <c r="O9" s="1475"/>
      <c r="P9" s="1475"/>
      <c r="Q9" s="1475"/>
      <c r="R9" s="1474" t="s">
        <v>286</v>
      </c>
      <c r="S9" s="1475"/>
      <c r="T9" s="1475"/>
      <c r="U9" s="1486"/>
      <c r="V9" s="1476" t="s">
        <v>285</v>
      </c>
      <c r="W9" s="1475"/>
      <c r="X9" s="1475"/>
      <c r="Y9" s="1475"/>
      <c r="Z9" s="1474" t="s">
        <v>286</v>
      </c>
      <c r="AA9" s="1475"/>
      <c r="AB9" s="1475"/>
      <c r="AC9" s="1487"/>
      <c r="AD9" s="1475" t="s">
        <v>285</v>
      </c>
      <c r="AE9" s="1475"/>
      <c r="AF9" s="1475"/>
      <c r="AG9" s="1475"/>
      <c r="AH9" s="1474" t="s">
        <v>286</v>
      </c>
      <c r="AI9" s="1475"/>
      <c r="AJ9" s="1475"/>
      <c r="AK9" s="1475"/>
      <c r="AL9" s="1476" t="s">
        <v>285</v>
      </c>
      <c r="AM9" s="1475"/>
      <c r="AN9" s="1475"/>
      <c r="AO9" s="1477"/>
      <c r="AP9" s="1475" t="s">
        <v>286</v>
      </c>
      <c r="AQ9" s="1475"/>
      <c r="AR9" s="1475"/>
      <c r="AS9" s="1475"/>
      <c r="AT9" s="1476" t="s">
        <v>285</v>
      </c>
      <c r="AU9" s="1475"/>
      <c r="AV9" s="1475"/>
      <c r="AW9" s="1475"/>
      <c r="AX9" s="1474" t="s">
        <v>286</v>
      </c>
      <c r="AY9" s="1475"/>
      <c r="AZ9" s="1475"/>
      <c r="BA9" s="1475"/>
      <c r="BB9" s="1476" t="s">
        <v>285</v>
      </c>
      <c r="BC9" s="1475"/>
      <c r="BD9" s="1475"/>
      <c r="BE9" s="1477"/>
      <c r="BF9" s="1475" t="s">
        <v>286</v>
      </c>
      <c r="BG9" s="1475"/>
      <c r="BH9" s="1475"/>
      <c r="BI9" s="1475"/>
      <c r="BJ9" s="1476" t="s">
        <v>285</v>
      </c>
      <c r="BK9" s="1475"/>
      <c r="BL9" s="1475"/>
      <c r="BM9" s="1477"/>
      <c r="BN9" s="1475" t="s">
        <v>286</v>
      </c>
      <c r="BO9" s="1475"/>
      <c r="BP9" s="1475"/>
      <c r="BQ9" s="1478"/>
      <c r="BR9" s="293"/>
    </row>
    <row r="10" spans="1:70" ht="11.25" customHeight="1">
      <c r="A10" s="263"/>
      <c r="B10" s="294"/>
      <c r="C10" s="1479" t="s">
        <v>287</v>
      </c>
      <c r="D10" s="1479"/>
      <c r="E10" s="1479"/>
      <c r="F10" s="1479"/>
      <c r="G10" s="1479"/>
      <c r="H10" s="1479"/>
      <c r="I10" s="1479"/>
      <c r="J10" s="1479"/>
      <c r="K10" s="1479"/>
      <c r="L10" s="1479"/>
      <c r="M10" s="295"/>
      <c r="N10" s="1480"/>
      <c r="O10" s="1481"/>
      <c r="P10" s="1481"/>
      <c r="Q10" s="1481"/>
      <c r="R10" s="1462">
        <f>'計数根拠(計画5年)'!C12</f>
        <v>0</v>
      </c>
      <c r="S10" s="1463"/>
      <c r="T10" s="1463"/>
      <c r="U10" s="1468"/>
      <c r="V10" s="1480"/>
      <c r="W10" s="1481"/>
      <c r="X10" s="1481"/>
      <c r="Y10" s="1481"/>
      <c r="Z10" s="1462">
        <f>'計数根拠(計画5年)'!E12</f>
        <v>0</v>
      </c>
      <c r="AA10" s="1463"/>
      <c r="AB10" s="1463"/>
      <c r="AC10" s="1463"/>
      <c r="AD10" s="1472">
        <f>'計数根拠(計画5年)'!I12</f>
        <v>0</v>
      </c>
      <c r="AE10" s="1463"/>
      <c r="AF10" s="1463"/>
      <c r="AG10" s="1463"/>
      <c r="AH10" s="1462">
        <f>'計数根拠 (実績5年)'!I12</f>
        <v>0</v>
      </c>
      <c r="AI10" s="1463"/>
      <c r="AJ10" s="1463"/>
      <c r="AK10" s="1468"/>
      <c r="AL10" s="1462">
        <f>'計数根拠(計画5年)'!K12</f>
        <v>0</v>
      </c>
      <c r="AM10" s="1463"/>
      <c r="AN10" s="1463"/>
      <c r="AO10" s="1464"/>
      <c r="AP10" s="1463">
        <f>'計数根拠 (実績5年)'!K12</f>
        <v>0</v>
      </c>
      <c r="AQ10" s="1463"/>
      <c r="AR10" s="1463"/>
      <c r="AS10" s="1468"/>
      <c r="AT10" s="1462">
        <f>'計数根拠(計画5年)'!M12</f>
        <v>0</v>
      </c>
      <c r="AU10" s="1463"/>
      <c r="AV10" s="1463"/>
      <c r="AW10" s="1464"/>
      <c r="AX10" s="1462">
        <f>'計数根拠 (実績5年)'!M12</f>
        <v>0</v>
      </c>
      <c r="AY10" s="1463"/>
      <c r="AZ10" s="1463"/>
      <c r="BA10" s="1468"/>
      <c r="BB10" s="1462">
        <f>'計数根拠(計画5年)'!O12</f>
        <v>0</v>
      </c>
      <c r="BC10" s="1463"/>
      <c r="BD10" s="1463"/>
      <c r="BE10" s="1464"/>
      <c r="BF10" s="1463">
        <f>'計数根拠 (実績5年)'!O12</f>
        <v>0</v>
      </c>
      <c r="BG10" s="1463"/>
      <c r="BH10" s="1463"/>
      <c r="BI10" s="1468"/>
      <c r="BJ10" s="1462">
        <f>'計数根拠(計画5年)'!Q12</f>
        <v>0</v>
      </c>
      <c r="BK10" s="1463"/>
      <c r="BL10" s="1463"/>
      <c r="BM10" s="1464"/>
      <c r="BN10" s="1462">
        <f>'計数根拠 (実績5年)'!Q12</f>
        <v>0</v>
      </c>
      <c r="BO10" s="1463"/>
      <c r="BP10" s="1463"/>
      <c r="BQ10" s="1470"/>
      <c r="BR10" s="296"/>
    </row>
    <row r="11" spans="1:70" ht="11.25" customHeight="1">
      <c r="A11" s="263"/>
      <c r="B11" s="297"/>
      <c r="C11" s="1423"/>
      <c r="D11" s="1423"/>
      <c r="E11" s="1423"/>
      <c r="F11" s="1423"/>
      <c r="G11" s="1423"/>
      <c r="H11" s="1423"/>
      <c r="I11" s="1423"/>
      <c r="J11" s="1423"/>
      <c r="K11" s="1423"/>
      <c r="L11" s="1423"/>
      <c r="M11" s="298"/>
      <c r="N11" s="1482"/>
      <c r="O11" s="1483"/>
      <c r="P11" s="1483"/>
      <c r="Q11" s="1483"/>
      <c r="R11" s="1465"/>
      <c r="S11" s="1466"/>
      <c r="T11" s="1466"/>
      <c r="U11" s="1469"/>
      <c r="V11" s="1482"/>
      <c r="W11" s="1483"/>
      <c r="X11" s="1483"/>
      <c r="Y11" s="1483"/>
      <c r="Z11" s="1465"/>
      <c r="AA11" s="1466"/>
      <c r="AB11" s="1466"/>
      <c r="AC11" s="1466"/>
      <c r="AD11" s="1473"/>
      <c r="AE11" s="1466"/>
      <c r="AF11" s="1466"/>
      <c r="AG11" s="1466"/>
      <c r="AH11" s="1465"/>
      <c r="AI11" s="1466"/>
      <c r="AJ11" s="1466"/>
      <c r="AK11" s="1469"/>
      <c r="AL11" s="1465"/>
      <c r="AM11" s="1466"/>
      <c r="AN11" s="1466"/>
      <c r="AO11" s="1467"/>
      <c r="AP11" s="1466"/>
      <c r="AQ11" s="1466"/>
      <c r="AR11" s="1466"/>
      <c r="AS11" s="1469"/>
      <c r="AT11" s="1465"/>
      <c r="AU11" s="1466"/>
      <c r="AV11" s="1466"/>
      <c r="AW11" s="1467"/>
      <c r="AX11" s="1465"/>
      <c r="AY11" s="1466"/>
      <c r="AZ11" s="1466"/>
      <c r="BA11" s="1469"/>
      <c r="BB11" s="1465"/>
      <c r="BC11" s="1466"/>
      <c r="BD11" s="1466"/>
      <c r="BE11" s="1467"/>
      <c r="BF11" s="1466"/>
      <c r="BG11" s="1466"/>
      <c r="BH11" s="1466"/>
      <c r="BI11" s="1469"/>
      <c r="BJ11" s="1465"/>
      <c r="BK11" s="1466"/>
      <c r="BL11" s="1466"/>
      <c r="BM11" s="1467"/>
      <c r="BN11" s="1465"/>
      <c r="BO11" s="1466"/>
      <c r="BP11" s="1466"/>
      <c r="BQ11" s="1471"/>
      <c r="BR11" s="296"/>
    </row>
    <row r="12" spans="1:70" ht="11.25" customHeight="1">
      <c r="A12" s="263"/>
      <c r="B12" s="299"/>
      <c r="C12" s="1305" t="s">
        <v>288</v>
      </c>
      <c r="D12" s="1305"/>
      <c r="E12" s="1305"/>
      <c r="F12" s="1305"/>
      <c r="G12" s="1305"/>
      <c r="H12" s="1305"/>
      <c r="I12" s="1305"/>
      <c r="J12" s="1305"/>
      <c r="K12" s="1305"/>
      <c r="L12" s="1305"/>
      <c r="M12" s="300"/>
      <c r="N12" s="1437"/>
      <c r="O12" s="1438"/>
      <c r="P12" s="1438"/>
      <c r="Q12" s="1438"/>
      <c r="R12" s="1417">
        <f>'計数根拠(計画5年)'!C30</f>
        <v>0</v>
      </c>
      <c r="S12" s="1400"/>
      <c r="T12" s="1400"/>
      <c r="U12" s="1441"/>
      <c r="V12" s="1437"/>
      <c r="W12" s="1438"/>
      <c r="X12" s="1438"/>
      <c r="Y12" s="1438"/>
      <c r="Z12" s="1417">
        <f>'計数根拠(計画5年)'!E30</f>
        <v>0</v>
      </c>
      <c r="AA12" s="1400"/>
      <c r="AB12" s="1400"/>
      <c r="AC12" s="1400"/>
      <c r="AD12" s="1427">
        <f>'計数根拠(計画5年)'!I30</f>
        <v>0</v>
      </c>
      <c r="AE12" s="1400"/>
      <c r="AF12" s="1400"/>
      <c r="AG12" s="1400"/>
      <c r="AH12" s="1417">
        <f>'計数根拠 (実績5年)'!I30</f>
        <v>0</v>
      </c>
      <c r="AI12" s="1400"/>
      <c r="AJ12" s="1400"/>
      <c r="AK12" s="1421"/>
      <c r="AL12" s="1399">
        <f>'計数根拠(計画5年)'!K30</f>
        <v>0</v>
      </c>
      <c r="AM12" s="1400"/>
      <c r="AN12" s="1400"/>
      <c r="AO12" s="1421"/>
      <c r="AP12" s="1400">
        <f>'計数根拠 (実績5年)'!K30</f>
        <v>0</v>
      </c>
      <c r="AQ12" s="1400"/>
      <c r="AR12" s="1400"/>
      <c r="AS12" s="1421"/>
      <c r="AT12" s="1399">
        <f>'計数根拠(計画5年)'!M30</f>
        <v>0</v>
      </c>
      <c r="AU12" s="1400"/>
      <c r="AV12" s="1400"/>
      <c r="AW12" s="1421"/>
      <c r="AX12" s="1417">
        <f>'計数根拠 (実績5年)'!M30</f>
        <v>0</v>
      </c>
      <c r="AY12" s="1400"/>
      <c r="AZ12" s="1400"/>
      <c r="BA12" s="1421"/>
      <c r="BB12" s="1399">
        <f>'計数根拠(計画5年)'!O30</f>
        <v>0</v>
      </c>
      <c r="BC12" s="1400"/>
      <c r="BD12" s="1400"/>
      <c r="BE12" s="1421"/>
      <c r="BF12" s="1400">
        <f>'計数根拠 (実績5年)'!O30</f>
        <v>0</v>
      </c>
      <c r="BG12" s="1400"/>
      <c r="BH12" s="1400"/>
      <c r="BI12" s="1421"/>
      <c r="BJ12" s="1399">
        <f>'計数根拠(計画5年)'!Q30</f>
        <v>0</v>
      </c>
      <c r="BK12" s="1400"/>
      <c r="BL12" s="1400"/>
      <c r="BM12" s="1421"/>
      <c r="BN12" s="1417">
        <f>'計数根拠 (実績5年)'!Q30</f>
        <v>0</v>
      </c>
      <c r="BO12" s="1400"/>
      <c r="BP12" s="1400"/>
      <c r="BQ12" s="1418"/>
      <c r="BR12" s="296"/>
    </row>
    <row r="13" spans="1:70" ht="11.25" customHeight="1">
      <c r="A13" s="263"/>
      <c r="B13" s="297"/>
      <c r="C13" s="1423"/>
      <c r="D13" s="1423"/>
      <c r="E13" s="1423"/>
      <c r="F13" s="1423"/>
      <c r="G13" s="1423"/>
      <c r="H13" s="1423"/>
      <c r="I13" s="1423"/>
      <c r="J13" s="1423"/>
      <c r="K13" s="1423"/>
      <c r="L13" s="1423"/>
      <c r="M13" s="301"/>
      <c r="N13" s="1439"/>
      <c r="O13" s="1440"/>
      <c r="P13" s="1440"/>
      <c r="Q13" s="1440"/>
      <c r="R13" s="1419"/>
      <c r="S13" s="1415"/>
      <c r="T13" s="1415"/>
      <c r="U13" s="1442"/>
      <c r="V13" s="1439"/>
      <c r="W13" s="1440"/>
      <c r="X13" s="1440"/>
      <c r="Y13" s="1440"/>
      <c r="Z13" s="1419"/>
      <c r="AA13" s="1415"/>
      <c r="AB13" s="1415"/>
      <c r="AC13" s="1415"/>
      <c r="AD13" s="1428"/>
      <c r="AE13" s="1415"/>
      <c r="AF13" s="1415"/>
      <c r="AG13" s="1415"/>
      <c r="AH13" s="1419"/>
      <c r="AI13" s="1415"/>
      <c r="AJ13" s="1415"/>
      <c r="AK13" s="1422"/>
      <c r="AL13" s="1416"/>
      <c r="AM13" s="1415"/>
      <c r="AN13" s="1415"/>
      <c r="AO13" s="1422"/>
      <c r="AP13" s="1415"/>
      <c r="AQ13" s="1415"/>
      <c r="AR13" s="1415"/>
      <c r="AS13" s="1422"/>
      <c r="AT13" s="1416"/>
      <c r="AU13" s="1415"/>
      <c r="AV13" s="1415"/>
      <c r="AW13" s="1422"/>
      <c r="AX13" s="1419"/>
      <c r="AY13" s="1415"/>
      <c r="AZ13" s="1415"/>
      <c r="BA13" s="1422"/>
      <c r="BB13" s="1416"/>
      <c r="BC13" s="1415"/>
      <c r="BD13" s="1415"/>
      <c r="BE13" s="1422"/>
      <c r="BF13" s="1415"/>
      <c r="BG13" s="1415"/>
      <c r="BH13" s="1415"/>
      <c r="BI13" s="1422"/>
      <c r="BJ13" s="1416"/>
      <c r="BK13" s="1415"/>
      <c r="BL13" s="1415"/>
      <c r="BM13" s="1422"/>
      <c r="BN13" s="1419"/>
      <c r="BO13" s="1415"/>
      <c r="BP13" s="1415"/>
      <c r="BQ13" s="1420"/>
      <c r="BR13" s="296"/>
    </row>
    <row r="14" spans="1:70" ht="11.25" customHeight="1">
      <c r="A14" s="263"/>
      <c r="B14" s="299"/>
      <c r="C14" s="1305" t="s">
        <v>289</v>
      </c>
      <c r="D14" s="1305"/>
      <c r="E14" s="1305"/>
      <c r="F14" s="1305"/>
      <c r="G14" s="1305"/>
      <c r="H14" s="1305"/>
      <c r="I14" s="1305"/>
      <c r="J14" s="1305"/>
      <c r="K14" s="1305"/>
      <c r="L14" s="1305"/>
      <c r="M14" s="298"/>
      <c r="N14" s="1401">
        <f>N10-N12</f>
        <v>0</v>
      </c>
      <c r="O14" s="1402"/>
      <c r="P14" s="1402"/>
      <c r="Q14" s="1402"/>
      <c r="R14" s="1417">
        <f t="shared" ref="R14" si="0">R10-R12</f>
        <v>0</v>
      </c>
      <c r="S14" s="1400"/>
      <c r="T14" s="1400"/>
      <c r="U14" s="1400"/>
      <c r="V14" s="1401">
        <f t="shared" ref="V14" si="1">V10-V12</f>
        <v>0</v>
      </c>
      <c r="W14" s="1402"/>
      <c r="X14" s="1402"/>
      <c r="Y14" s="1403"/>
      <c r="Z14" s="1400">
        <f t="shared" ref="Z14" si="2">Z10-Z12</f>
        <v>0</v>
      </c>
      <c r="AA14" s="1400"/>
      <c r="AB14" s="1400"/>
      <c r="AC14" s="1400"/>
      <c r="AD14" s="1427">
        <f t="shared" ref="AD14" si="3">AD10-AD12</f>
        <v>0</v>
      </c>
      <c r="AE14" s="1400"/>
      <c r="AF14" s="1400"/>
      <c r="AG14" s="1400"/>
      <c r="AH14" s="1417">
        <f t="shared" ref="AH14" si="4">AH10-AH12</f>
        <v>0</v>
      </c>
      <c r="AI14" s="1400"/>
      <c r="AJ14" s="1400"/>
      <c r="AK14" s="1400"/>
      <c r="AL14" s="1399">
        <f t="shared" ref="AL14" si="5">AL10-AL12</f>
        <v>0</v>
      </c>
      <c r="AM14" s="1400"/>
      <c r="AN14" s="1400"/>
      <c r="AO14" s="1421"/>
      <c r="AP14" s="1400">
        <f t="shared" ref="AP14" si="6">AP10-AP12</f>
        <v>0</v>
      </c>
      <c r="AQ14" s="1400"/>
      <c r="AR14" s="1400"/>
      <c r="AS14" s="1400"/>
      <c r="AT14" s="1399">
        <f t="shared" ref="AT14" si="7">AT10-AT12</f>
        <v>0</v>
      </c>
      <c r="AU14" s="1400"/>
      <c r="AV14" s="1400"/>
      <c r="AW14" s="1421"/>
      <c r="AX14" s="1417">
        <f t="shared" ref="AX14" si="8">AX10-AX12</f>
        <v>0</v>
      </c>
      <c r="AY14" s="1400"/>
      <c r="AZ14" s="1400"/>
      <c r="BA14" s="1400"/>
      <c r="BB14" s="1399">
        <f t="shared" ref="BB14" si="9">BB10-BB12</f>
        <v>0</v>
      </c>
      <c r="BC14" s="1400"/>
      <c r="BD14" s="1400"/>
      <c r="BE14" s="1421"/>
      <c r="BF14" s="1400">
        <f t="shared" ref="BF14" si="10">BF10-BF12</f>
        <v>0</v>
      </c>
      <c r="BG14" s="1400"/>
      <c r="BH14" s="1400"/>
      <c r="BI14" s="1400"/>
      <c r="BJ14" s="1399">
        <f t="shared" ref="BJ14" si="11">BJ10-BJ12</f>
        <v>0</v>
      </c>
      <c r="BK14" s="1400"/>
      <c r="BL14" s="1400"/>
      <c r="BM14" s="1421"/>
      <c r="BN14" s="1417">
        <f t="shared" ref="BN14" si="12">BN10-BN12</f>
        <v>0</v>
      </c>
      <c r="BO14" s="1400"/>
      <c r="BP14" s="1400"/>
      <c r="BQ14" s="1418"/>
      <c r="BR14" s="296"/>
    </row>
    <row r="15" spans="1:70" ht="11.25" customHeight="1">
      <c r="A15" s="263"/>
      <c r="B15" s="302"/>
      <c r="C15" s="1461"/>
      <c r="D15" s="1461"/>
      <c r="E15" s="1461"/>
      <c r="F15" s="1461"/>
      <c r="G15" s="1461"/>
      <c r="H15" s="1461"/>
      <c r="I15" s="1461"/>
      <c r="J15" s="1461"/>
      <c r="K15" s="1461"/>
      <c r="L15" s="1461"/>
      <c r="M15" s="298"/>
      <c r="N15" s="1424"/>
      <c r="O15" s="1425"/>
      <c r="P15" s="1425"/>
      <c r="Q15" s="1425"/>
      <c r="R15" s="1419"/>
      <c r="S15" s="1415"/>
      <c r="T15" s="1415"/>
      <c r="U15" s="1415"/>
      <c r="V15" s="1424"/>
      <c r="W15" s="1425"/>
      <c r="X15" s="1425"/>
      <c r="Y15" s="1426"/>
      <c r="Z15" s="1415"/>
      <c r="AA15" s="1415"/>
      <c r="AB15" s="1415"/>
      <c r="AC15" s="1415"/>
      <c r="AD15" s="1428"/>
      <c r="AE15" s="1415"/>
      <c r="AF15" s="1415"/>
      <c r="AG15" s="1415"/>
      <c r="AH15" s="1419"/>
      <c r="AI15" s="1415"/>
      <c r="AJ15" s="1415"/>
      <c r="AK15" s="1415"/>
      <c r="AL15" s="1416"/>
      <c r="AM15" s="1415"/>
      <c r="AN15" s="1415"/>
      <c r="AO15" s="1422"/>
      <c r="AP15" s="1415"/>
      <c r="AQ15" s="1415"/>
      <c r="AR15" s="1415"/>
      <c r="AS15" s="1415"/>
      <c r="AT15" s="1416"/>
      <c r="AU15" s="1415"/>
      <c r="AV15" s="1415"/>
      <c r="AW15" s="1422"/>
      <c r="AX15" s="1419"/>
      <c r="AY15" s="1415"/>
      <c r="AZ15" s="1415"/>
      <c r="BA15" s="1415"/>
      <c r="BB15" s="1416"/>
      <c r="BC15" s="1415"/>
      <c r="BD15" s="1415"/>
      <c r="BE15" s="1422"/>
      <c r="BF15" s="1415"/>
      <c r="BG15" s="1415"/>
      <c r="BH15" s="1415"/>
      <c r="BI15" s="1415"/>
      <c r="BJ15" s="1416"/>
      <c r="BK15" s="1415"/>
      <c r="BL15" s="1415"/>
      <c r="BM15" s="1422"/>
      <c r="BN15" s="1419"/>
      <c r="BO15" s="1415"/>
      <c r="BP15" s="1415"/>
      <c r="BQ15" s="1420"/>
      <c r="BR15" s="296"/>
    </row>
    <row r="16" spans="1:70" ht="11.25" customHeight="1">
      <c r="A16" s="263"/>
      <c r="B16" s="299"/>
      <c r="C16" s="1449" t="s">
        <v>290</v>
      </c>
      <c r="D16" s="1449"/>
      <c r="E16" s="1449"/>
      <c r="F16" s="1449"/>
      <c r="G16" s="1449"/>
      <c r="H16" s="1449"/>
      <c r="I16" s="1449"/>
      <c r="J16" s="1449"/>
      <c r="K16" s="1449"/>
      <c r="L16" s="1449"/>
      <c r="M16" s="303"/>
      <c r="N16" s="1451" t="str">
        <f>IFERROR(N14/N10,"-")</f>
        <v>-</v>
      </c>
      <c r="O16" s="1452"/>
      <c r="P16" s="1452"/>
      <c r="Q16" s="1452"/>
      <c r="R16" s="1431" t="str">
        <f>IFERROR(R14/R10,"-")</f>
        <v>-</v>
      </c>
      <c r="S16" s="1432"/>
      <c r="T16" s="1432"/>
      <c r="U16" s="1432"/>
      <c r="V16" s="1451" t="str">
        <f t="shared" ref="V16" si="13">IFERROR(V14/V10,"-")</f>
        <v>-</v>
      </c>
      <c r="W16" s="1452"/>
      <c r="X16" s="1452"/>
      <c r="Y16" s="1455"/>
      <c r="Z16" s="1432" t="str">
        <f>IFERROR(Z14/Z10,"-")</f>
        <v>-</v>
      </c>
      <c r="AA16" s="1432"/>
      <c r="AB16" s="1432"/>
      <c r="AC16" s="1432"/>
      <c r="AD16" s="1457" t="str">
        <f>IFERROR(AD14/AD10,"-")</f>
        <v>-</v>
      </c>
      <c r="AE16" s="1432"/>
      <c r="AF16" s="1432"/>
      <c r="AG16" s="1458"/>
      <c r="AH16" s="1432" t="str">
        <f>IFERROR(AH14/AH10,"-")</f>
        <v>-</v>
      </c>
      <c r="AI16" s="1432"/>
      <c r="AJ16" s="1432"/>
      <c r="AK16" s="1432"/>
      <c r="AL16" s="1445" t="str">
        <f t="shared" ref="AL16" si="14">IFERROR(AL14/AL10,"-")</f>
        <v>-</v>
      </c>
      <c r="AM16" s="1432"/>
      <c r="AN16" s="1432"/>
      <c r="AO16" s="1432"/>
      <c r="AP16" s="1431" t="str">
        <f t="shared" ref="AP16" si="15">IFERROR(AP14/AP10,"-")</f>
        <v>-</v>
      </c>
      <c r="AQ16" s="1432"/>
      <c r="AR16" s="1432"/>
      <c r="AS16" s="1432"/>
      <c r="AT16" s="1445" t="str">
        <f t="shared" ref="AT16" si="16">IFERROR(AT14/AT10,"-")</f>
        <v>-</v>
      </c>
      <c r="AU16" s="1432"/>
      <c r="AV16" s="1432"/>
      <c r="AW16" s="1432"/>
      <c r="AX16" s="1431" t="str">
        <f t="shared" ref="AX16" si="17">IFERROR(AX14/AX10,"-")</f>
        <v>-</v>
      </c>
      <c r="AY16" s="1432"/>
      <c r="AZ16" s="1432"/>
      <c r="BA16" s="1447"/>
      <c r="BB16" s="1445" t="str">
        <f t="shared" ref="BB16" si="18">IFERROR(BB14/BB10,"-")</f>
        <v>-</v>
      </c>
      <c r="BC16" s="1432"/>
      <c r="BD16" s="1432"/>
      <c r="BE16" s="1432"/>
      <c r="BF16" s="1431" t="str">
        <f t="shared" ref="BF16" si="19">IFERROR(BF14/BF10,"-")</f>
        <v>-</v>
      </c>
      <c r="BG16" s="1432"/>
      <c r="BH16" s="1432"/>
      <c r="BI16" s="1432"/>
      <c r="BJ16" s="1445" t="str">
        <f t="shared" ref="BJ16" si="20">IFERROR(BJ14/BJ10,"-")</f>
        <v>-</v>
      </c>
      <c r="BK16" s="1432"/>
      <c r="BL16" s="1432"/>
      <c r="BM16" s="1432"/>
      <c r="BN16" s="1431" t="str">
        <f t="shared" ref="BN16" si="21">IFERROR(BN14/BN10,"-")</f>
        <v>-</v>
      </c>
      <c r="BO16" s="1432"/>
      <c r="BP16" s="1432"/>
      <c r="BQ16" s="1433"/>
      <c r="BR16" s="296"/>
    </row>
    <row r="17" spans="2:70" ht="11.25" customHeight="1">
      <c r="B17" s="304"/>
      <c r="C17" s="1450"/>
      <c r="D17" s="1450"/>
      <c r="E17" s="1450"/>
      <c r="F17" s="1450"/>
      <c r="G17" s="1450"/>
      <c r="H17" s="1450"/>
      <c r="I17" s="1450"/>
      <c r="J17" s="1450"/>
      <c r="K17" s="1450"/>
      <c r="L17" s="1450"/>
      <c r="M17" s="305"/>
      <c r="N17" s="1453"/>
      <c r="O17" s="1454"/>
      <c r="P17" s="1454"/>
      <c r="Q17" s="1454"/>
      <c r="R17" s="1434"/>
      <c r="S17" s="1435"/>
      <c r="T17" s="1435"/>
      <c r="U17" s="1435"/>
      <c r="V17" s="1453"/>
      <c r="W17" s="1454"/>
      <c r="X17" s="1454"/>
      <c r="Y17" s="1456"/>
      <c r="Z17" s="1435"/>
      <c r="AA17" s="1435"/>
      <c r="AB17" s="1435"/>
      <c r="AC17" s="1435"/>
      <c r="AD17" s="1459"/>
      <c r="AE17" s="1435"/>
      <c r="AF17" s="1435"/>
      <c r="AG17" s="1460"/>
      <c r="AH17" s="1435"/>
      <c r="AI17" s="1435"/>
      <c r="AJ17" s="1435"/>
      <c r="AK17" s="1435"/>
      <c r="AL17" s="1446"/>
      <c r="AM17" s="1435"/>
      <c r="AN17" s="1435"/>
      <c r="AO17" s="1435"/>
      <c r="AP17" s="1434"/>
      <c r="AQ17" s="1435"/>
      <c r="AR17" s="1435"/>
      <c r="AS17" s="1435"/>
      <c r="AT17" s="1446"/>
      <c r="AU17" s="1435"/>
      <c r="AV17" s="1435"/>
      <c r="AW17" s="1435"/>
      <c r="AX17" s="1434"/>
      <c r="AY17" s="1435"/>
      <c r="AZ17" s="1435"/>
      <c r="BA17" s="1448"/>
      <c r="BB17" s="1446"/>
      <c r="BC17" s="1435"/>
      <c r="BD17" s="1435"/>
      <c r="BE17" s="1435"/>
      <c r="BF17" s="1434"/>
      <c r="BG17" s="1435"/>
      <c r="BH17" s="1435"/>
      <c r="BI17" s="1435"/>
      <c r="BJ17" s="1446"/>
      <c r="BK17" s="1435"/>
      <c r="BL17" s="1435"/>
      <c r="BM17" s="1435"/>
      <c r="BN17" s="1434"/>
      <c r="BO17" s="1435"/>
      <c r="BP17" s="1435"/>
      <c r="BQ17" s="1436"/>
      <c r="BR17" s="296"/>
    </row>
    <row r="18" spans="2:70" ht="11.25" customHeight="1">
      <c r="B18" s="299"/>
      <c r="C18" s="1305" t="s">
        <v>291</v>
      </c>
      <c r="D18" s="1305"/>
      <c r="E18" s="1305"/>
      <c r="F18" s="1305"/>
      <c r="G18" s="1305"/>
      <c r="H18" s="1305"/>
      <c r="I18" s="1305"/>
      <c r="J18" s="1305"/>
      <c r="K18" s="1305"/>
      <c r="L18" s="1305"/>
      <c r="M18" s="300"/>
      <c r="N18" s="1437"/>
      <c r="O18" s="1438"/>
      <c r="P18" s="1438"/>
      <c r="Q18" s="1438"/>
      <c r="R18" s="1417">
        <f>'計数根拠(計画5年)'!C75</f>
        <v>0</v>
      </c>
      <c r="S18" s="1400"/>
      <c r="T18" s="1400"/>
      <c r="U18" s="1441"/>
      <c r="V18" s="1437"/>
      <c r="W18" s="1438"/>
      <c r="X18" s="1438"/>
      <c r="Y18" s="1443"/>
      <c r="Z18" s="1400">
        <f>'計数根拠(計画5年)'!E75</f>
        <v>0</v>
      </c>
      <c r="AA18" s="1400"/>
      <c r="AB18" s="1400"/>
      <c r="AC18" s="1400"/>
      <c r="AD18" s="1427">
        <f>'計数根拠(計画5年)'!I75</f>
        <v>0</v>
      </c>
      <c r="AE18" s="1400"/>
      <c r="AF18" s="1400"/>
      <c r="AG18" s="1400"/>
      <c r="AH18" s="1417">
        <f>'計数根拠 (実績5年)'!I75</f>
        <v>0</v>
      </c>
      <c r="AI18" s="1400"/>
      <c r="AJ18" s="1400"/>
      <c r="AK18" s="1421"/>
      <c r="AL18" s="1399">
        <f>'計数根拠(計画5年)'!K75</f>
        <v>0</v>
      </c>
      <c r="AM18" s="1400"/>
      <c r="AN18" s="1400"/>
      <c r="AO18" s="1421"/>
      <c r="AP18" s="1400">
        <f>'計数根拠 (実績5年)'!K75</f>
        <v>0</v>
      </c>
      <c r="AQ18" s="1400"/>
      <c r="AR18" s="1400"/>
      <c r="AS18" s="1421"/>
      <c r="AT18" s="1399">
        <f>'計数根拠(計画5年)'!M75</f>
        <v>0</v>
      </c>
      <c r="AU18" s="1400"/>
      <c r="AV18" s="1400"/>
      <c r="AW18" s="1421"/>
      <c r="AX18" s="1417">
        <f>'計数根拠 (実績5年)'!M75</f>
        <v>0</v>
      </c>
      <c r="AY18" s="1400"/>
      <c r="AZ18" s="1400"/>
      <c r="BA18" s="1421"/>
      <c r="BB18" s="1399">
        <f>'計数根拠(計画5年)'!O75</f>
        <v>0</v>
      </c>
      <c r="BC18" s="1400"/>
      <c r="BD18" s="1400"/>
      <c r="BE18" s="1421"/>
      <c r="BF18" s="1400">
        <f>'計数根拠 (実績5年)'!O75</f>
        <v>0</v>
      </c>
      <c r="BG18" s="1400"/>
      <c r="BH18" s="1400"/>
      <c r="BI18" s="1421"/>
      <c r="BJ18" s="1399">
        <f>'計数根拠(計画5年)'!Q75</f>
        <v>0</v>
      </c>
      <c r="BK18" s="1400"/>
      <c r="BL18" s="1400"/>
      <c r="BM18" s="1421"/>
      <c r="BN18" s="1417">
        <f>'計数根拠 (実績5年)'!Q75</f>
        <v>0</v>
      </c>
      <c r="BO18" s="1400"/>
      <c r="BP18" s="1400"/>
      <c r="BQ18" s="1418"/>
      <c r="BR18" s="296"/>
    </row>
    <row r="19" spans="2:70" ht="11.25" customHeight="1">
      <c r="B19" s="297"/>
      <c r="C19" s="1423"/>
      <c r="D19" s="1423"/>
      <c r="E19" s="1423"/>
      <c r="F19" s="1423"/>
      <c r="G19" s="1423"/>
      <c r="H19" s="1423"/>
      <c r="I19" s="1423"/>
      <c r="J19" s="1423"/>
      <c r="K19" s="1423"/>
      <c r="L19" s="1423"/>
      <c r="M19" s="301"/>
      <c r="N19" s="1439"/>
      <c r="O19" s="1440"/>
      <c r="P19" s="1440"/>
      <c r="Q19" s="1440"/>
      <c r="R19" s="1419"/>
      <c r="S19" s="1415"/>
      <c r="T19" s="1415"/>
      <c r="U19" s="1442"/>
      <c r="V19" s="1439"/>
      <c r="W19" s="1440"/>
      <c r="X19" s="1440"/>
      <c r="Y19" s="1444"/>
      <c r="Z19" s="1415"/>
      <c r="AA19" s="1415"/>
      <c r="AB19" s="1415"/>
      <c r="AC19" s="1415"/>
      <c r="AD19" s="1428"/>
      <c r="AE19" s="1415"/>
      <c r="AF19" s="1415"/>
      <c r="AG19" s="1415"/>
      <c r="AH19" s="1419"/>
      <c r="AI19" s="1415"/>
      <c r="AJ19" s="1415"/>
      <c r="AK19" s="1422"/>
      <c r="AL19" s="1416"/>
      <c r="AM19" s="1415"/>
      <c r="AN19" s="1415"/>
      <c r="AO19" s="1422"/>
      <c r="AP19" s="1415"/>
      <c r="AQ19" s="1415"/>
      <c r="AR19" s="1415"/>
      <c r="AS19" s="1422"/>
      <c r="AT19" s="1416"/>
      <c r="AU19" s="1415"/>
      <c r="AV19" s="1415"/>
      <c r="AW19" s="1422"/>
      <c r="AX19" s="1419"/>
      <c r="AY19" s="1415"/>
      <c r="AZ19" s="1415"/>
      <c r="BA19" s="1422"/>
      <c r="BB19" s="1416"/>
      <c r="BC19" s="1415"/>
      <c r="BD19" s="1415"/>
      <c r="BE19" s="1422"/>
      <c r="BF19" s="1415"/>
      <c r="BG19" s="1415"/>
      <c r="BH19" s="1415"/>
      <c r="BI19" s="1422"/>
      <c r="BJ19" s="1416"/>
      <c r="BK19" s="1415"/>
      <c r="BL19" s="1415"/>
      <c r="BM19" s="1422"/>
      <c r="BN19" s="1419"/>
      <c r="BO19" s="1415"/>
      <c r="BP19" s="1415"/>
      <c r="BQ19" s="1420"/>
      <c r="BR19" s="296"/>
    </row>
    <row r="20" spans="2:70" ht="11.25" customHeight="1">
      <c r="B20" s="299"/>
      <c r="C20" s="1305" t="s">
        <v>292</v>
      </c>
      <c r="D20" s="1305"/>
      <c r="E20" s="1305"/>
      <c r="F20" s="1305"/>
      <c r="G20" s="1305"/>
      <c r="H20" s="1305"/>
      <c r="I20" s="1305"/>
      <c r="J20" s="1305"/>
      <c r="K20" s="1305"/>
      <c r="L20" s="1305"/>
      <c r="M20" s="298"/>
      <c r="N20" s="1401">
        <f>N14-N18</f>
        <v>0</v>
      </c>
      <c r="O20" s="1402"/>
      <c r="P20" s="1402"/>
      <c r="Q20" s="1402"/>
      <c r="R20" s="1417">
        <f t="shared" ref="R20" si="22">R14-R18</f>
        <v>0</v>
      </c>
      <c r="S20" s="1400"/>
      <c r="T20" s="1400"/>
      <c r="U20" s="1400"/>
      <c r="V20" s="1401">
        <f t="shared" ref="V20" si="23">V14-V18</f>
        <v>0</v>
      </c>
      <c r="W20" s="1402"/>
      <c r="X20" s="1402"/>
      <c r="Y20" s="1403"/>
      <c r="Z20" s="1400">
        <f>Z14-Z18</f>
        <v>0</v>
      </c>
      <c r="AA20" s="1400"/>
      <c r="AB20" s="1400"/>
      <c r="AC20" s="1400"/>
      <c r="AD20" s="1427">
        <f t="shared" ref="AD20" si="24">AD14-AD18</f>
        <v>0</v>
      </c>
      <c r="AE20" s="1400"/>
      <c r="AF20" s="1400"/>
      <c r="AG20" s="1400"/>
      <c r="AH20" s="1417">
        <f t="shared" ref="AH20" si="25">AH14-AH18</f>
        <v>0</v>
      </c>
      <c r="AI20" s="1400"/>
      <c r="AJ20" s="1400"/>
      <c r="AK20" s="1400"/>
      <c r="AL20" s="1399">
        <f t="shared" ref="AL20" si="26">AL14-AL18</f>
        <v>0</v>
      </c>
      <c r="AM20" s="1400"/>
      <c r="AN20" s="1400"/>
      <c r="AO20" s="1421"/>
      <c r="AP20" s="1400">
        <f t="shared" ref="AP20" si="27">AP14-AP18</f>
        <v>0</v>
      </c>
      <c r="AQ20" s="1400"/>
      <c r="AR20" s="1400"/>
      <c r="AS20" s="1400"/>
      <c r="AT20" s="1399">
        <f t="shared" ref="AT20" si="28">AT14-AT18</f>
        <v>0</v>
      </c>
      <c r="AU20" s="1400"/>
      <c r="AV20" s="1400"/>
      <c r="AW20" s="1400"/>
      <c r="AX20" s="1417">
        <f>AX14-AX18</f>
        <v>0</v>
      </c>
      <c r="AY20" s="1400"/>
      <c r="AZ20" s="1400"/>
      <c r="BA20" s="1400"/>
      <c r="BB20" s="1399">
        <f t="shared" ref="BB20" si="29">BB14-BB18</f>
        <v>0</v>
      </c>
      <c r="BC20" s="1400"/>
      <c r="BD20" s="1400"/>
      <c r="BE20" s="1421"/>
      <c r="BF20" s="1400">
        <f t="shared" ref="BF20" si="30">BF14-BF18</f>
        <v>0</v>
      </c>
      <c r="BG20" s="1400"/>
      <c r="BH20" s="1400"/>
      <c r="BI20" s="1400"/>
      <c r="BJ20" s="1399">
        <f t="shared" ref="BJ20" si="31">BJ14-BJ18</f>
        <v>0</v>
      </c>
      <c r="BK20" s="1400"/>
      <c r="BL20" s="1400"/>
      <c r="BM20" s="1400"/>
      <c r="BN20" s="1417">
        <f t="shared" ref="BN20" si="32">BN14-BN18</f>
        <v>0</v>
      </c>
      <c r="BO20" s="1400"/>
      <c r="BP20" s="1400"/>
      <c r="BQ20" s="1418"/>
      <c r="BR20" s="296"/>
    </row>
    <row r="21" spans="2:70" ht="11.25" customHeight="1">
      <c r="B21" s="297"/>
      <c r="C21" s="1423"/>
      <c r="D21" s="1423"/>
      <c r="E21" s="1423"/>
      <c r="F21" s="1423"/>
      <c r="G21" s="1423"/>
      <c r="H21" s="1423"/>
      <c r="I21" s="1423"/>
      <c r="J21" s="1423"/>
      <c r="K21" s="1423"/>
      <c r="L21" s="1423"/>
      <c r="M21" s="298"/>
      <c r="N21" s="1424"/>
      <c r="O21" s="1425"/>
      <c r="P21" s="1425"/>
      <c r="Q21" s="1425"/>
      <c r="R21" s="1419"/>
      <c r="S21" s="1415"/>
      <c r="T21" s="1415"/>
      <c r="U21" s="1415"/>
      <c r="V21" s="1424"/>
      <c r="W21" s="1425"/>
      <c r="X21" s="1425"/>
      <c r="Y21" s="1426"/>
      <c r="Z21" s="1415"/>
      <c r="AA21" s="1415"/>
      <c r="AB21" s="1415"/>
      <c r="AC21" s="1415"/>
      <c r="AD21" s="1428"/>
      <c r="AE21" s="1415"/>
      <c r="AF21" s="1415"/>
      <c r="AG21" s="1415"/>
      <c r="AH21" s="1419"/>
      <c r="AI21" s="1415"/>
      <c r="AJ21" s="1415"/>
      <c r="AK21" s="1415"/>
      <c r="AL21" s="1416"/>
      <c r="AM21" s="1415"/>
      <c r="AN21" s="1415"/>
      <c r="AO21" s="1422"/>
      <c r="AP21" s="1415"/>
      <c r="AQ21" s="1415"/>
      <c r="AR21" s="1415"/>
      <c r="AS21" s="1415"/>
      <c r="AT21" s="1416"/>
      <c r="AU21" s="1415"/>
      <c r="AV21" s="1415"/>
      <c r="AW21" s="1415"/>
      <c r="AX21" s="1419"/>
      <c r="AY21" s="1415"/>
      <c r="AZ21" s="1415"/>
      <c r="BA21" s="1415"/>
      <c r="BB21" s="1416"/>
      <c r="BC21" s="1415"/>
      <c r="BD21" s="1415"/>
      <c r="BE21" s="1422"/>
      <c r="BF21" s="1415"/>
      <c r="BG21" s="1415"/>
      <c r="BH21" s="1415"/>
      <c r="BI21" s="1415"/>
      <c r="BJ21" s="1416"/>
      <c r="BK21" s="1415"/>
      <c r="BL21" s="1415"/>
      <c r="BM21" s="1415"/>
      <c r="BN21" s="1419"/>
      <c r="BO21" s="1415"/>
      <c r="BP21" s="1415"/>
      <c r="BQ21" s="1420"/>
      <c r="BR21" s="296"/>
    </row>
    <row r="22" spans="2:70" ht="22.5" customHeight="1">
      <c r="B22" s="306"/>
      <c r="C22" s="1345" t="s">
        <v>293</v>
      </c>
      <c r="D22" s="1345"/>
      <c r="E22" s="1345"/>
      <c r="F22" s="1345"/>
      <c r="G22" s="1345"/>
      <c r="H22" s="1345"/>
      <c r="I22" s="1345"/>
      <c r="J22" s="1345"/>
      <c r="K22" s="1345"/>
      <c r="L22" s="1345"/>
      <c r="M22" s="307"/>
      <c r="N22" s="1346"/>
      <c r="O22" s="1347"/>
      <c r="P22" s="1347"/>
      <c r="Q22" s="1347"/>
      <c r="R22" s="1430"/>
      <c r="S22" s="1337"/>
      <c r="T22" s="1337"/>
      <c r="U22" s="1340"/>
      <c r="V22" s="1346"/>
      <c r="W22" s="1347"/>
      <c r="X22" s="1347"/>
      <c r="Y22" s="1348"/>
      <c r="Z22" s="1337"/>
      <c r="AA22" s="1337"/>
      <c r="AB22" s="1337"/>
      <c r="AC22" s="1337"/>
      <c r="AD22" s="1350"/>
      <c r="AE22" s="1337"/>
      <c r="AF22" s="1337"/>
      <c r="AG22" s="1337"/>
      <c r="AH22" s="1339"/>
      <c r="AI22" s="1337"/>
      <c r="AJ22" s="1337"/>
      <c r="AK22" s="1337"/>
      <c r="AL22" s="1336"/>
      <c r="AM22" s="1337"/>
      <c r="AN22" s="1337"/>
      <c r="AO22" s="1338"/>
      <c r="AP22" s="1337"/>
      <c r="AQ22" s="1337"/>
      <c r="AR22" s="1337"/>
      <c r="AS22" s="1340"/>
      <c r="AT22" s="1337"/>
      <c r="AU22" s="1337"/>
      <c r="AV22" s="1337"/>
      <c r="AW22" s="1337"/>
      <c r="AX22" s="1339"/>
      <c r="AY22" s="1337"/>
      <c r="AZ22" s="1337"/>
      <c r="BA22" s="1340"/>
      <c r="BB22" s="1336"/>
      <c r="BC22" s="1337"/>
      <c r="BD22" s="1337"/>
      <c r="BE22" s="1338"/>
      <c r="BF22" s="1337"/>
      <c r="BG22" s="1337"/>
      <c r="BH22" s="1337"/>
      <c r="BI22" s="1337"/>
      <c r="BJ22" s="1336"/>
      <c r="BK22" s="1337"/>
      <c r="BL22" s="1337"/>
      <c r="BM22" s="1337"/>
      <c r="BN22" s="1339"/>
      <c r="BO22" s="1337"/>
      <c r="BP22" s="1337"/>
      <c r="BQ22" s="1341"/>
      <c r="BR22" s="296"/>
    </row>
    <row r="23" spans="2:70" ht="22.5" customHeight="1">
      <c r="B23" s="306"/>
      <c r="C23" s="1345" t="s">
        <v>294</v>
      </c>
      <c r="D23" s="1345"/>
      <c r="E23" s="1345"/>
      <c r="F23" s="1345"/>
      <c r="G23" s="1345"/>
      <c r="H23" s="1345"/>
      <c r="I23" s="1345"/>
      <c r="J23" s="1345"/>
      <c r="K23" s="1345"/>
      <c r="L23" s="1345"/>
      <c r="M23" s="307"/>
      <c r="N23" s="1346"/>
      <c r="O23" s="1347"/>
      <c r="P23" s="1347"/>
      <c r="Q23" s="1347"/>
      <c r="R23" s="1339"/>
      <c r="S23" s="1337"/>
      <c r="T23" s="1337"/>
      <c r="U23" s="1340"/>
      <c r="V23" s="1346"/>
      <c r="W23" s="1347"/>
      <c r="X23" s="1347"/>
      <c r="Y23" s="1348"/>
      <c r="Z23" s="1337"/>
      <c r="AA23" s="1337"/>
      <c r="AB23" s="1337"/>
      <c r="AC23" s="1337"/>
      <c r="AD23" s="1350"/>
      <c r="AE23" s="1337"/>
      <c r="AF23" s="1337"/>
      <c r="AG23" s="1337"/>
      <c r="AH23" s="1339"/>
      <c r="AI23" s="1337"/>
      <c r="AJ23" s="1337"/>
      <c r="AK23" s="1337"/>
      <c r="AL23" s="1336"/>
      <c r="AM23" s="1337"/>
      <c r="AN23" s="1337"/>
      <c r="AO23" s="1338"/>
      <c r="AP23" s="1337"/>
      <c r="AQ23" s="1337"/>
      <c r="AR23" s="1337"/>
      <c r="AS23" s="1340"/>
      <c r="AT23" s="1337"/>
      <c r="AU23" s="1337"/>
      <c r="AV23" s="1337"/>
      <c r="AW23" s="1337"/>
      <c r="AX23" s="1339"/>
      <c r="AY23" s="1337"/>
      <c r="AZ23" s="1337"/>
      <c r="BA23" s="1340"/>
      <c r="BB23" s="1336"/>
      <c r="BC23" s="1337"/>
      <c r="BD23" s="1337"/>
      <c r="BE23" s="1338"/>
      <c r="BF23" s="1337"/>
      <c r="BG23" s="1337"/>
      <c r="BH23" s="1337"/>
      <c r="BI23" s="1337"/>
      <c r="BJ23" s="1336"/>
      <c r="BK23" s="1337"/>
      <c r="BL23" s="1337"/>
      <c r="BM23" s="1337"/>
      <c r="BN23" s="1339"/>
      <c r="BO23" s="1337"/>
      <c r="BP23" s="1337"/>
      <c r="BQ23" s="1341"/>
      <c r="BR23" s="296"/>
    </row>
    <row r="24" spans="2:70" ht="22.5" customHeight="1">
      <c r="B24" s="306"/>
      <c r="C24" s="1429" t="s">
        <v>295</v>
      </c>
      <c r="D24" s="1429"/>
      <c r="E24" s="1429"/>
      <c r="F24" s="1429"/>
      <c r="G24" s="1429"/>
      <c r="H24" s="1429"/>
      <c r="I24" s="1429"/>
      <c r="J24" s="1429"/>
      <c r="K24" s="1429"/>
      <c r="L24" s="1429"/>
      <c r="M24" s="307"/>
      <c r="N24" s="1346"/>
      <c r="O24" s="1347"/>
      <c r="P24" s="1347"/>
      <c r="Q24" s="1347"/>
      <c r="R24" s="1339"/>
      <c r="S24" s="1337"/>
      <c r="T24" s="1337"/>
      <c r="U24" s="1340"/>
      <c r="V24" s="1346"/>
      <c r="W24" s="1347"/>
      <c r="X24" s="1347"/>
      <c r="Y24" s="1348"/>
      <c r="Z24" s="1337"/>
      <c r="AA24" s="1337"/>
      <c r="AB24" s="1337"/>
      <c r="AC24" s="1337"/>
      <c r="AD24" s="1350"/>
      <c r="AE24" s="1337"/>
      <c r="AF24" s="1337"/>
      <c r="AG24" s="1337"/>
      <c r="AH24" s="1339"/>
      <c r="AI24" s="1337"/>
      <c r="AJ24" s="1337"/>
      <c r="AK24" s="1337"/>
      <c r="AL24" s="1336"/>
      <c r="AM24" s="1337"/>
      <c r="AN24" s="1337"/>
      <c r="AO24" s="1338"/>
      <c r="AP24" s="1337"/>
      <c r="AQ24" s="1337"/>
      <c r="AR24" s="1337"/>
      <c r="AS24" s="1340"/>
      <c r="AT24" s="1337"/>
      <c r="AU24" s="1337"/>
      <c r="AV24" s="1337"/>
      <c r="AW24" s="1337"/>
      <c r="AX24" s="1339"/>
      <c r="AY24" s="1337"/>
      <c r="AZ24" s="1337"/>
      <c r="BA24" s="1340"/>
      <c r="BB24" s="1336"/>
      <c r="BC24" s="1337"/>
      <c r="BD24" s="1337"/>
      <c r="BE24" s="1338"/>
      <c r="BF24" s="1337"/>
      <c r="BG24" s="1337"/>
      <c r="BH24" s="1337"/>
      <c r="BI24" s="1337"/>
      <c r="BJ24" s="1336"/>
      <c r="BK24" s="1337"/>
      <c r="BL24" s="1337"/>
      <c r="BM24" s="1337"/>
      <c r="BN24" s="1339"/>
      <c r="BO24" s="1337"/>
      <c r="BP24" s="1337"/>
      <c r="BQ24" s="1341"/>
      <c r="BR24" s="296"/>
    </row>
    <row r="25" spans="2:70" ht="12" customHeight="1">
      <c r="B25" s="299"/>
      <c r="C25" s="1305" t="s">
        <v>296</v>
      </c>
      <c r="D25" s="1305"/>
      <c r="E25" s="1305"/>
      <c r="F25" s="1305"/>
      <c r="G25" s="1305"/>
      <c r="H25" s="1305"/>
      <c r="I25" s="1305"/>
      <c r="J25" s="1305"/>
      <c r="K25" s="1305"/>
      <c r="L25" s="1305"/>
      <c r="M25" s="298"/>
      <c r="N25" s="1401">
        <f>N20+N22-N23</f>
        <v>0</v>
      </c>
      <c r="O25" s="1402"/>
      <c r="P25" s="1402"/>
      <c r="Q25" s="1402"/>
      <c r="R25" s="1417">
        <f t="shared" ref="R25" si="33">R20+R22-R23</f>
        <v>0</v>
      </c>
      <c r="S25" s="1400"/>
      <c r="T25" s="1400"/>
      <c r="U25" s="1400"/>
      <c r="V25" s="1401">
        <f t="shared" ref="V25" si="34">V20+V22-V23</f>
        <v>0</v>
      </c>
      <c r="W25" s="1402"/>
      <c r="X25" s="1402"/>
      <c r="Y25" s="1403"/>
      <c r="Z25" s="1400">
        <f t="shared" ref="Z25" si="35">Z20+Z22-Z23</f>
        <v>0</v>
      </c>
      <c r="AA25" s="1400"/>
      <c r="AB25" s="1400"/>
      <c r="AC25" s="1400"/>
      <c r="AD25" s="1427">
        <f t="shared" ref="AD25" si="36">AD20+AD22-AD23</f>
        <v>0</v>
      </c>
      <c r="AE25" s="1400"/>
      <c r="AF25" s="1400"/>
      <c r="AG25" s="1400"/>
      <c r="AH25" s="1417">
        <f t="shared" ref="AH25" si="37">AH20+AH22-AH23</f>
        <v>0</v>
      </c>
      <c r="AI25" s="1400"/>
      <c r="AJ25" s="1400"/>
      <c r="AK25" s="1400"/>
      <c r="AL25" s="1399">
        <f t="shared" ref="AL25" si="38">AL20+AL22-AL23</f>
        <v>0</v>
      </c>
      <c r="AM25" s="1400"/>
      <c r="AN25" s="1400"/>
      <c r="AO25" s="1421"/>
      <c r="AP25" s="1400">
        <f t="shared" ref="AP25" si="39">AP20+AP22-AP23</f>
        <v>0</v>
      </c>
      <c r="AQ25" s="1400"/>
      <c r="AR25" s="1400"/>
      <c r="AS25" s="1400"/>
      <c r="AT25" s="1399">
        <f t="shared" ref="AT25" si="40">AT20+AT22-AT23</f>
        <v>0</v>
      </c>
      <c r="AU25" s="1400"/>
      <c r="AV25" s="1400"/>
      <c r="AW25" s="1400"/>
      <c r="AX25" s="1417">
        <f t="shared" ref="AX25" si="41">AX20+AX22-AX23</f>
        <v>0</v>
      </c>
      <c r="AY25" s="1400"/>
      <c r="AZ25" s="1400"/>
      <c r="BA25" s="1400"/>
      <c r="BB25" s="1399">
        <f>BB20+BB22-BB23</f>
        <v>0</v>
      </c>
      <c r="BC25" s="1400"/>
      <c r="BD25" s="1400"/>
      <c r="BE25" s="1421"/>
      <c r="BF25" s="1400">
        <f t="shared" ref="BF25" si="42">BF20+BF22-BF23</f>
        <v>0</v>
      </c>
      <c r="BG25" s="1400"/>
      <c r="BH25" s="1400"/>
      <c r="BI25" s="1400"/>
      <c r="BJ25" s="1399">
        <f t="shared" ref="BJ25" si="43">BJ20+BJ22-BJ23</f>
        <v>0</v>
      </c>
      <c r="BK25" s="1400"/>
      <c r="BL25" s="1400"/>
      <c r="BM25" s="1400"/>
      <c r="BN25" s="1417">
        <f t="shared" ref="BN25" si="44">BN20+BN22-BN23</f>
        <v>0</v>
      </c>
      <c r="BO25" s="1400"/>
      <c r="BP25" s="1400"/>
      <c r="BQ25" s="1418"/>
      <c r="BR25" s="296"/>
    </row>
    <row r="26" spans="2:70" ht="12" customHeight="1">
      <c r="B26" s="297"/>
      <c r="C26" s="1423"/>
      <c r="D26" s="1423"/>
      <c r="E26" s="1423"/>
      <c r="F26" s="1423"/>
      <c r="G26" s="1423"/>
      <c r="H26" s="1423"/>
      <c r="I26" s="1423"/>
      <c r="J26" s="1423"/>
      <c r="K26" s="1423"/>
      <c r="L26" s="1423"/>
      <c r="M26" s="298"/>
      <c r="N26" s="1424"/>
      <c r="O26" s="1425"/>
      <c r="P26" s="1425"/>
      <c r="Q26" s="1425"/>
      <c r="R26" s="1419"/>
      <c r="S26" s="1415"/>
      <c r="T26" s="1415"/>
      <c r="U26" s="1415"/>
      <c r="V26" s="1424"/>
      <c r="W26" s="1425"/>
      <c r="X26" s="1425"/>
      <c r="Y26" s="1426"/>
      <c r="Z26" s="1415"/>
      <c r="AA26" s="1415"/>
      <c r="AB26" s="1415"/>
      <c r="AC26" s="1415"/>
      <c r="AD26" s="1428"/>
      <c r="AE26" s="1415"/>
      <c r="AF26" s="1415"/>
      <c r="AG26" s="1415"/>
      <c r="AH26" s="1419"/>
      <c r="AI26" s="1415"/>
      <c r="AJ26" s="1415"/>
      <c r="AK26" s="1415"/>
      <c r="AL26" s="1416"/>
      <c r="AM26" s="1415"/>
      <c r="AN26" s="1415"/>
      <c r="AO26" s="1422"/>
      <c r="AP26" s="1415"/>
      <c r="AQ26" s="1415"/>
      <c r="AR26" s="1415"/>
      <c r="AS26" s="1415"/>
      <c r="AT26" s="1416"/>
      <c r="AU26" s="1415"/>
      <c r="AV26" s="1415"/>
      <c r="AW26" s="1415"/>
      <c r="AX26" s="1419"/>
      <c r="AY26" s="1415"/>
      <c r="AZ26" s="1415"/>
      <c r="BA26" s="1415"/>
      <c r="BB26" s="1416"/>
      <c r="BC26" s="1415"/>
      <c r="BD26" s="1415"/>
      <c r="BE26" s="1422"/>
      <c r="BF26" s="1415"/>
      <c r="BG26" s="1415"/>
      <c r="BH26" s="1415"/>
      <c r="BI26" s="1415"/>
      <c r="BJ26" s="1416"/>
      <c r="BK26" s="1415"/>
      <c r="BL26" s="1415"/>
      <c r="BM26" s="1415"/>
      <c r="BN26" s="1419"/>
      <c r="BO26" s="1415"/>
      <c r="BP26" s="1415"/>
      <c r="BQ26" s="1420"/>
      <c r="BR26" s="296"/>
    </row>
    <row r="27" spans="2:70" ht="21.75" customHeight="1">
      <c r="B27" s="306"/>
      <c r="C27" s="1345" t="s">
        <v>297</v>
      </c>
      <c r="D27" s="1345"/>
      <c r="E27" s="1345"/>
      <c r="F27" s="1345"/>
      <c r="G27" s="1345"/>
      <c r="H27" s="1345"/>
      <c r="I27" s="1345"/>
      <c r="J27" s="1345"/>
      <c r="K27" s="1345"/>
      <c r="L27" s="1345"/>
      <c r="M27" s="307"/>
      <c r="N27" s="1346"/>
      <c r="O27" s="1347"/>
      <c r="P27" s="1347"/>
      <c r="Q27" s="1347"/>
      <c r="R27" s="1339"/>
      <c r="S27" s="1337"/>
      <c r="T27" s="1337"/>
      <c r="U27" s="1340"/>
      <c r="V27" s="1346"/>
      <c r="W27" s="1347"/>
      <c r="X27" s="1347"/>
      <c r="Y27" s="1348"/>
      <c r="Z27" s="1337"/>
      <c r="AA27" s="1337"/>
      <c r="AB27" s="1337"/>
      <c r="AC27" s="1337"/>
      <c r="AD27" s="1350"/>
      <c r="AE27" s="1337"/>
      <c r="AF27" s="1337"/>
      <c r="AG27" s="1337"/>
      <c r="AH27" s="1339"/>
      <c r="AI27" s="1337"/>
      <c r="AJ27" s="1337"/>
      <c r="AK27" s="1340"/>
      <c r="AL27" s="1336"/>
      <c r="AM27" s="1337"/>
      <c r="AN27" s="1337"/>
      <c r="AO27" s="1338"/>
      <c r="AP27" s="1337"/>
      <c r="AQ27" s="1337"/>
      <c r="AR27" s="1337"/>
      <c r="AS27" s="1340"/>
      <c r="AT27" s="1336"/>
      <c r="AU27" s="1337"/>
      <c r="AV27" s="1337"/>
      <c r="AW27" s="1337"/>
      <c r="AX27" s="1339"/>
      <c r="AY27" s="1337"/>
      <c r="AZ27" s="1337"/>
      <c r="BA27" s="1340"/>
      <c r="BB27" s="1336"/>
      <c r="BC27" s="1337"/>
      <c r="BD27" s="1337"/>
      <c r="BE27" s="1338"/>
      <c r="BF27" s="1337"/>
      <c r="BG27" s="1337"/>
      <c r="BH27" s="1337"/>
      <c r="BI27" s="1337"/>
      <c r="BJ27" s="1336"/>
      <c r="BK27" s="1337"/>
      <c r="BL27" s="1337"/>
      <c r="BM27" s="1337"/>
      <c r="BN27" s="1339"/>
      <c r="BO27" s="1337"/>
      <c r="BP27" s="1337"/>
      <c r="BQ27" s="1341"/>
      <c r="BR27" s="296"/>
    </row>
    <row r="28" spans="2:70" ht="21.75" customHeight="1">
      <c r="B28" s="306"/>
      <c r="C28" s="1345" t="s">
        <v>298</v>
      </c>
      <c r="D28" s="1345"/>
      <c r="E28" s="1345"/>
      <c r="F28" s="1345"/>
      <c r="G28" s="1345"/>
      <c r="H28" s="1345"/>
      <c r="I28" s="1345"/>
      <c r="J28" s="1345"/>
      <c r="K28" s="1345"/>
      <c r="L28" s="1345"/>
      <c r="M28" s="307"/>
      <c r="N28" s="1346"/>
      <c r="O28" s="1347"/>
      <c r="P28" s="1347"/>
      <c r="Q28" s="1347"/>
      <c r="R28" s="1339"/>
      <c r="S28" s="1337"/>
      <c r="T28" s="1337"/>
      <c r="U28" s="1338"/>
      <c r="V28" s="1346"/>
      <c r="W28" s="1347"/>
      <c r="X28" s="1347"/>
      <c r="Y28" s="1348"/>
      <c r="Z28" s="1337"/>
      <c r="AA28" s="1337"/>
      <c r="AB28" s="1337"/>
      <c r="AC28" s="1337"/>
      <c r="AD28" s="1350"/>
      <c r="AE28" s="1337"/>
      <c r="AF28" s="1337"/>
      <c r="AG28" s="1337"/>
      <c r="AH28" s="1339"/>
      <c r="AI28" s="1337"/>
      <c r="AJ28" s="1337"/>
      <c r="AK28" s="1338"/>
      <c r="AL28" s="1336"/>
      <c r="AM28" s="1337"/>
      <c r="AN28" s="1337"/>
      <c r="AO28" s="1338"/>
      <c r="AP28" s="1337"/>
      <c r="AQ28" s="1337"/>
      <c r="AR28" s="1337"/>
      <c r="AS28" s="1338"/>
      <c r="AT28" s="1336"/>
      <c r="AU28" s="1337"/>
      <c r="AV28" s="1337"/>
      <c r="AW28" s="1337"/>
      <c r="AX28" s="1339"/>
      <c r="AY28" s="1337"/>
      <c r="AZ28" s="1337"/>
      <c r="BA28" s="1338"/>
      <c r="BB28" s="1336"/>
      <c r="BC28" s="1337"/>
      <c r="BD28" s="1337"/>
      <c r="BE28" s="1338"/>
      <c r="BF28" s="1337"/>
      <c r="BG28" s="1337"/>
      <c r="BH28" s="1337"/>
      <c r="BI28" s="1338"/>
      <c r="BJ28" s="1336"/>
      <c r="BK28" s="1337"/>
      <c r="BL28" s="1337"/>
      <c r="BM28" s="1337"/>
      <c r="BN28" s="1339"/>
      <c r="BO28" s="1337"/>
      <c r="BP28" s="1337"/>
      <c r="BQ28" s="1341"/>
      <c r="BR28" s="296"/>
    </row>
    <row r="29" spans="2:70" ht="21.75" customHeight="1">
      <c r="B29" s="306"/>
      <c r="C29" s="1345" t="s">
        <v>299</v>
      </c>
      <c r="D29" s="1345"/>
      <c r="E29" s="1345"/>
      <c r="F29" s="1345"/>
      <c r="G29" s="1345"/>
      <c r="H29" s="1345"/>
      <c r="I29" s="1345"/>
      <c r="J29" s="1345"/>
      <c r="K29" s="1345"/>
      <c r="L29" s="1345"/>
      <c r="M29" s="307"/>
      <c r="N29" s="1411">
        <f>N25+N27-N28</f>
        <v>0</v>
      </c>
      <c r="O29" s="1412"/>
      <c r="P29" s="1412"/>
      <c r="Q29" s="1412"/>
      <c r="R29" s="1407">
        <f>R25+R27-R28</f>
        <v>0</v>
      </c>
      <c r="S29" s="1405"/>
      <c r="T29" s="1405"/>
      <c r="U29" s="1409"/>
      <c r="V29" s="1412">
        <f t="shared" ref="V29" si="45">V25+V27-V28</f>
        <v>0</v>
      </c>
      <c r="W29" s="1412"/>
      <c r="X29" s="1412"/>
      <c r="Y29" s="1413"/>
      <c r="Z29" s="1407">
        <f>Z25+Z27-Z28</f>
        <v>0</v>
      </c>
      <c r="AA29" s="1405"/>
      <c r="AB29" s="1405"/>
      <c r="AC29" s="1405"/>
      <c r="AD29" s="1414">
        <f t="shared" ref="AD29" si="46">AD25+AD27-AD28</f>
        <v>0</v>
      </c>
      <c r="AE29" s="1405"/>
      <c r="AF29" s="1405"/>
      <c r="AG29" s="1406"/>
      <c r="AH29" s="1407">
        <f t="shared" ref="AH29" si="47">AH25+AH27-AH28</f>
        <v>0</v>
      </c>
      <c r="AI29" s="1405"/>
      <c r="AJ29" s="1405"/>
      <c r="AK29" s="1405"/>
      <c r="AL29" s="1408">
        <f t="shared" ref="AL29" si="48">AL25+AL27-AL28</f>
        <v>0</v>
      </c>
      <c r="AM29" s="1405"/>
      <c r="AN29" s="1405"/>
      <c r="AO29" s="1406"/>
      <c r="AP29" s="1407">
        <f>AP25+AP27-AP28</f>
        <v>0</v>
      </c>
      <c r="AQ29" s="1405"/>
      <c r="AR29" s="1405"/>
      <c r="AS29" s="1409"/>
      <c r="AT29" s="1405">
        <f t="shared" ref="AT29" si="49">AT25+AT27-AT28</f>
        <v>0</v>
      </c>
      <c r="AU29" s="1405"/>
      <c r="AV29" s="1405"/>
      <c r="AW29" s="1406"/>
      <c r="AX29" s="1407">
        <f t="shared" ref="AX29" si="50">AX25+AX27-AX28</f>
        <v>0</v>
      </c>
      <c r="AY29" s="1405"/>
      <c r="AZ29" s="1405"/>
      <c r="BA29" s="1405"/>
      <c r="BB29" s="1408">
        <f t="shared" ref="BB29" si="51">BB25+BB27-BB28</f>
        <v>0</v>
      </c>
      <c r="BC29" s="1405"/>
      <c r="BD29" s="1405"/>
      <c r="BE29" s="1406"/>
      <c r="BF29" s="1407">
        <f t="shared" ref="BF29" si="52">BF25+BF27-BF28</f>
        <v>0</v>
      </c>
      <c r="BG29" s="1405"/>
      <c r="BH29" s="1405"/>
      <c r="BI29" s="1409"/>
      <c r="BJ29" s="1405">
        <f t="shared" ref="BJ29" si="53">BJ25+BJ27-BJ28</f>
        <v>0</v>
      </c>
      <c r="BK29" s="1405"/>
      <c r="BL29" s="1405"/>
      <c r="BM29" s="1406"/>
      <c r="BN29" s="1407">
        <f t="shared" ref="BN29" si="54">BN25+BN27-BN28</f>
        <v>0</v>
      </c>
      <c r="BO29" s="1405"/>
      <c r="BP29" s="1405"/>
      <c r="BQ29" s="1410"/>
      <c r="BR29" s="296"/>
    </row>
    <row r="30" spans="2:70" ht="21.75" customHeight="1">
      <c r="B30" s="306"/>
      <c r="C30" s="1345" t="s">
        <v>300</v>
      </c>
      <c r="D30" s="1345"/>
      <c r="E30" s="1345"/>
      <c r="F30" s="1345"/>
      <c r="G30" s="1345"/>
      <c r="H30" s="1345"/>
      <c r="I30" s="1345"/>
      <c r="J30" s="1345"/>
      <c r="K30" s="1345"/>
      <c r="L30" s="1345"/>
      <c r="M30" s="307"/>
      <c r="N30" s="1346"/>
      <c r="O30" s="1347"/>
      <c r="P30" s="1347"/>
      <c r="Q30" s="1347"/>
      <c r="R30" s="1339"/>
      <c r="S30" s="1337"/>
      <c r="T30" s="1337"/>
      <c r="U30" s="1338"/>
      <c r="V30" s="1346"/>
      <c r="W30" s="1347"/>
      <c r="X30" s="1347"/>
      <c r="Y30" s="1348"/>
      <c r="Z30" s="1337"/>
      <c r="AA30" s="1337"/>
      <c r="AB30" s="1337"/>
      <c r="AC30" s="1337"/>
      <c r="AD30" s="1350"/>
      <c r="AE30" s="1337"/>
      <c r="AF30" s="1337"/>
      <c r="AG30" s="1337"/>
      <c r="AH30" s="1339"/>
      <c r="AI30" s="1337"/>
      <c r="AJ30" s="1337"/>
      <c r="AK30" s="1338"/>
      <c r="AL30" s="1336"/>
      <c r="AM30" s="1337"/>
      <c r="AN30" s="1337"/>
      <c r="AO30" s="1338"/>
      <c r="AP30" s="1337"/>
      <c r="AQ30" s="1337"/>
      <c r="AR30" s="1337"/>
      <c r="AS30" s="1338"/>
      <c r="AT30" s="1336"/>
      <c r="AU30" s="1337"/>
      <c r="AV30" s="1337"/>
      <c r="AW30" s="1337"/>
      <c r="AX30" s="1339"/>
      <c r="AY30" s="1337"/>
      <c r="AZ30" s="1337"/>
      <c r="BA30" s="1338"/>
      <c r="BB30" s="1336"/>
      <c r="BC30" s="1337"/>
      <c r="BD30" s="1337"/>
      <c r="BE30" s="1338"/>
      <c r="BF30" s="1337"/>
      <c r="BG30" s="1337"/>
      <c r="BH30" s="1337"/>
      <c r="BI30" s="1338"/>
      <c r="BJ30" s="1336"/>
      <c r="BK30" s="1337"/>
      <c r="BL30" s="1337"/>
      <c r="BM30" s="1337"/>
      <c r="BN30" s="1339"/>
      <c r="BO30" s="1337"/>
      <c r="BP30" s="1337"/>
      <c r="BQ30" s="1341"/>
      <c r="BR30" s="296"/>
    </row>
    <row r="31" spans="2:70" ht="21.75" customHeight="1" thickBot="1">
      <c r="B31" s="299"/>
      <c r="C31" s="1305" t="s">
        <v>301</v>
      </c>
      <c r="D31" s="1305"/>
      <c r="E31" s="1305"/>
      <c r="F31" s="1305"/>
      <c r="G31" s="1305"/>
      <c r="H31" s="1305"/>
      <c r="I31" s="1305"/>
      <c r="J31" s="1305"/>
      <c r="K31" s="1305"/>
      <c r="L31" s="1305"/>
      <c r="M31" s="300"/>
      <c r="N31" s="1399">
        <f>N29-N30</f>
        <v>0</v>
      </c>
      <c r="O31" s="1400"/>
      <c r="P31" s="1400"/>
      <c r="Q31" s="1400"/>
      <c r="R31" s="1391">
        <f t="shared" ref="R31" si="55">R29-R30</f>
        <v>0</v>
      </c>
      <c r="S31" s="1390"/>
      <c r="T31" s="1390"/>
      <c r="U31" s="1390"/>
      <c r="V31" s="1401">
        <f>V29-V30</f>
        <v>0</v>
      </c>
      <c r="W31" s="1402"/>
      <c r="X31" s="1402"/>
      <c r="Y31" s="1403"/>
      <c r="Z31" s="1390">
        <f>Z29-Z30</f>
        <v>0</v>
      </c>
      <c r="AA31" s="1390"/>
      <c r="AB31" s="1390"/>
      <c r="AC31" s="1390"/>
      <c r="AD31" s="1404">
        <f t="shared" ref="AD31" si="56">AD29-AD30</f>
        <v>0</v>
      </c>
      <c r="AE31" s="1390"/>
      <c r="AF31" s="1390"/>
      <c r="AG31" s="1390"/>
      <c r="AH31" s="1391">
        <f t="shared" ref="AH31" si="57">AH29-AH30</f>
        <v>0</v>
      </c>
      <c r="AI31" s="1390"/>
      <c r="AJ31" s="1390"/>
      <c r="AK31" s="1390"/>
      <c r="AL31" s="1389">
        <f t="shared" ref="AL31" si="58">AL29-AL30</f>
        <v>0</v>
      </c>
      <c r="AM31" s="1390"/>
      <c r="AN31" s="1390"/>
      <c r="AO31" s="1398"/>
      <c r="AP31" s="1390">
        <f t="shared" ref="AP31" si="59">AP29-AP30</f>
        <v>0</v>
      </c>
      <c r="AQ31" s="1390"/>
      <c r="AR31" s="1390"/>
      <c r="AS31" s="1390"/>
      <c r="AT31" s="1389">
        <f t="shared" ref="AT31" si="60">AT29-AT30</f>
        <v>0</v>
      </c>
      <c r="AU31" s="1390"/>
      <c r="AV31" s="1390"/>
      <c r="AW31" s="1390"/>
      <c r="AX31" s="1391">
        <f t="shared" ref="AX31" si="61">AX29-AX30</f>
        <v>0</v>
      </c>
      <c r="AY31" s="1390"/>
      <c r="AZ31" s="1390"/>
      <c r="BA31" s="1390"/>
      <c r="BB31" s="1389">
        <f t="shared" ref="BB31" si="62">BB29-BB30</f>
        <v>0</v>
      </c>
      <c r="BC31" s="1390"/>
      <c r="BD31" s="1390"/>
      <c r="BE31" s="1398"/>
      <c r="BF31" s="1390">
        <f t="shared" ref="BF31" si="63">BF29-BF30</f>
        <v>0</v>
      </c>
      <c r="BG31" s="1390"/>
      <c r="BH31" s="1390"/>
      <c r="BI31" s="1390"/>
      <c r="BJ31" s="1389">
        <f t="shared" ref="BJ31" si="64">BJ29-BJ30</f>
        <v>0</v>
      </c>
      <c r="BK31" s="1390"/>
      <c r="BL31" s="1390"/>
      <c r="BM31" s="1390"/>
      <c r="BN31" s="1391">
        <f t="shared" ref="BN31" si="65">BN29-BN30</f>
        <v>0</v>
      </c>
      <c r="BO31" s="1390"/>
      <c r="BP31" s="1390"/>
      <c r="BQ31" s="1392"/>
      <c r="BR31" s="296"/>
    </row>
    <row r="32" spans="2:70" ht="21.75" customHeight="1" thickTop="1">
      <c r="B32" s="308"/>
      <c r="C32" s="1393" t="s">
        <v>302</v>
      </c>
      <c r="D32" s="1393"/>
      <c r="E32" s="1393"/>
      <c r="F32" s="1393"/>
      <c r="G32" s="1393"/>
      <c r="H32" s="1393"/>
      <c r="I32" s="1393"/>
      <c r="J32" s="1393"/>
      <c r="K32" s="1393"/>
      <c r="L32" s="1393"/>
      <c r="M32" s="309"/>
      <c r="N32" s="1394"/>
      <c r="O32" s="1395"/>
      <c r="P32" s="1395"/>
      <c r="Q32" s="1395"/>
      <c r="R32" s="1379">
        <f>'計数根拠(計画5年)'!C29+'計数根拠(計画5年)'!C74</f>
        <v>0</v>
      </c>
      <c r="S32" s="1380">
        <f>'計数根拠(計画5年)'!V32+'計数根拠(計画5年)'!V77</f>
        <v>0</v>
      </c>
      <c r="T32" s="1380">
        <f>'計数根拠(計画5年)'!W32+'計数根拠(計画5年)'!W77</f>
        <v>0</v>
      </c>
      <c r="U32" s="1386">
        <f>'計数根拠(計画5年)'!X32+'計数根拠(計画5年)'!X77</f>
        <v>0</v>
      </c>
      <c r="V32" s="1394"/>
      <c r="W32" s="1395"/>
      <c r="X32" s="1395"/>
      <c r="Y32" s="1396"/>
      <c r="Z32" s="1380">
        <f>'計数根拠(計画5年)'!E29+'計数根拠(計画5年)'!E74</f>
        <v>0</v>
      </c>
      <c r="AA32" s="1380">
        <f>'計数根拠(計画5年)'!AC32+'計数根拠(計画5年)'!AC77</f>
        <v>0</v>
      </c>
      <c r="AB32" s="1380">
        <f>'計数根拠(計画5年)'!AD32+'計数根拠(計画5年)'!AD77</f>
        <v>0</v>
      </c>
      <c r="AC32" s="1380">
        <f>'計数根拠(計画5年)'!AE32+'計数根拠(計画5年)'!AE77</f>
        <v>0</v>
      </c>
      <c r="AD32" s="1397">
        <f>'計数根拠(計画5年)'!I29+'計数根拠(計画5年)'!I74</f>
        <v>0</v>
      </c>
      <c r="AE32" s="1380">
        <f>'計数根拠(計画5年)'!AH32+'計数根拠(計画5年)'!AH77</f>
        <v>0</v>
      </c>
      <c r="AF32" s="1380">
        <f>'計数根拠(計画5年)'!AI32+'計数根拠(計画5年)'!AI77</f>
        <v>0</v>
      </c>
      <c r="AG32" s="1380">
        <f>'計数根拠(計画5年)'!AJ32+'計数根拠(計画5年)'!AJ77</f>
        <v>0</v>
      </c>
      <c r="AH32" s="1379">
        <f>'計数根拠 (実績5年)'!I29+'計数根拠 (実績5年)'!I74</f>
        <v>0</v>
      </c>
      <c r="AI32" s="1380"/>
      <c r="AJ32" s="1380"/>
      <c r="AK32" s="1386"/>
      <c r="AL32" s="1387">
        <f>'計数根拠(計画5年)'!K29+'計数根拠(計画5年)'!K74</f>
        <v>0</v>
      </c>
      <c r="AM32" s="1380">
        <f>'計数根拠(計画5年)'!AO32+'計数根拠(計画5年)'!AO77</f>
        <v>0</v>
      </c>
      <c r="AN32" s="1380">
        <f>'計数根拠(計画5年)'!AP32+'計数根拠(計画5年)'!AP77</f>
        <v>0</v>
      </c>
      <c r="AO32" s="1388">
        <f>'計数根拠(計画5年)'!AQ32+'計数根拠(計画5年)'!AQ77</f>
        <v>0</v>
      </c>
      <c r="AP32" s="1380">
        <f>'計数根拠 (実績5年)'!K29+'計数根拠 (実績5年)'!K74</f>
        <v>0</v>
      </c>
      <c r="AQ32" s="1380"/>
      <c r="AR32" s="1380"/>
      <c r="AS32" s="1386"/>
      <c r="AT32" s="1387">
        <f>'計数根拠(計画5年)'!M29+'計数根拠(計画5年)'!M74</f>
        <v>0</v>
      </c>
      <c r="AU32" s="1380">
        <f>'計数根拠(計画5年)'!AV32+'計数根拠(計画5年)'!AV77</f>
        <v>0</v>
      </c>
      <c r="AV32" s="1380">
        <f>'計数根拠(計画5年)'!AW32+'計数根拠(計画5年)'!AW77</f>
        <v>0</v>
      </c>
      <c r="AW32" s="1380">
        <f>'計数根拠(計画5年)'!AX32+'計数根拠(計画5年)'!AX77</f>
        <v>0</v>
      </c>
      <c r="AX32" s="1379">
        <f>'計数根拠 (実績5年)'!M29+'計数根拠 (実績5年)'!M74</f>
        <v>0</v>
      </c>
      <c r="AY32" s="1380"/>
      <c r="AZ32" s="1380"/>
      <c r="BA32" s="1386"/>
      <c r="BB32" s="1387">
        <f>'計数根拠(計画5年)'!O29+'計数根拠(計画5年)'!O74</f>
        <v>0</v>
      </c>
      <c r="BC32" s="1380">
        <f>'計数根拠(計画5年)'!BC32+'計数根拠(計画5年)'!BC77</f>
        <v>0</v>
      </c>
      <c r="BD32" s="1380">
        <f>'計数根拠(計画5年)'!BD32+'計数根拠(計画5年)'!BD77</f>
        <v>0</v>
      </c>
      <c r="BE32" s="1388">
        <f>'計数根拠(計画5年)'!BE32+'計数根拠(計画5年)'!BE77</f>
        <v>0</v>
      </c>
      <c r="BF32" s="1380">
        <f>'計数根拠 (実績5年)'!O29+'計数根拠 (実績5年)'!O74</f>
        <v>0</v>
      </c>
      <c r="BG32" s="1380"/>
      <c r="BH32" s="1380"/>
      <c r="BI32" s="1380"/>
      <c r="BJ32" s="1387">
        <f>'計数根拠(計画5年)'!Q29+'計数根拠(計画5年)'!Q74</f>
        <v>0</v>
      </c>
      <c r="BK32" s="1380">
        <f>'計数根拠(計画5年)'!BJ32+'計数根拠(計画5年)'!BJ77</f>
        <v>0</v>
      </c>
      <c r="BL32" s="1380">
        <f>'計数根拠(計画5年)'!BK32+'計数根拠(計画5年)'!BK77</f>
        <v>0</v>
      </c>
      <c r="BM32" s="1380">
        <f>'計数根拠(計画5年)'!BL32+'計数根拠(計画5年)'!BL77</f>
        <v>0</v>
      </c>
      <c r="BN32" s="1379">
        <f>'計数根拠 (実績5年)'!Q29+'計数根拠 (実績5年)'!Q74</f>
        <v>0</v>
      </c>
      <c r="BO32" s="1380"/>
      <c r="BP32" s="1380"/>
      <c r="BQ32" s="1381"/>
      <c r="BR32" s="296"/>
    </row>
    <row r="33" spans="2:70" ht="21.75" customHeight="1" thickBot="1">
      <c r="B33" s="310"/>
      <c r="C33" s="1330" t="s">
        <v>303</v>
      </c>
      <c r="D33" s="1330"/>
      <c r="E33" s="1330"/>
      <c r="F33" s="1330"/>
      <c r="G33" s="1330"/>
      <c r="H33" s="1330"/>
      <c r="I33" s="1330"/>
      <c r="J33" s="1330"/>
      <c r="K33" s="1330"/>
      <c r="L33" s="1330"/>
      <c r="M33" s="311"/>
      <c r="N33" s="1382">
        <f>N31+N32-N27+N28</f>
        <v>0</v>
      </c>
      <c r="O33" s="1383">
        <f t="shared" ref="O33:BQ33" si="66">O31+O32-O27</f>
        <v>0</v>
      </c>
      <c r="P33" s="1383">
        <f t="shared" si="66"/>
        <v>0</v>
      </c>
      <c r="Q33" s="1383">
        <f t="shared" si="66"/>
        <v>0</v>
      </c>
      <c r="R33" s="1319">
        <f t="shared" ref="R33" si="67">R31+R32-R27+R28</f>
        <v>0</v>
      </c>
      <c r="S33" s="1320">
        <f t="shared" si="66"/>
        <v>0</v>
      </c>
      <c r="T33" s="1320">
        <f t="shared" si="66"/>
        <v>0</v>
      </c>
      <c r="U33" s="1378">
        <f t="shared" si="66"/>
        <v>0</v>
      </c>
      <c r="V33" s="1382">
        <f t="shared" ref="V33" si="68">V31+V32-V27+V28</f>
        <v>0</v>
      </c>
      <c r="W33" s="1383">
        <f t="shared" si="66"/>
        <v>0</v>
      </c>
      <c r="X33" s="1383">
        <f t="shared" si="66"/>
        <v>0</v>
      </c>
      <c r="Y33" s="1384">
        <f t="shared" si="66"/>
        <v>0</v>
      </c>
      <c r="Z33" s="1320">
        <f t="shared" ref="Z33" si="69">Z31+Z32-Z27+Z28</f>
        <v>0</v>
      </c>
      <c r="AA33" s="1320">
        <f t="shared" si="66"/>
        <v>0</v>
      </c>
      <c r="AB33" s="1320">
        <f t="shared" si="66"/>
        <v>0</v>
      </c>
      <c r="AC33" s="1320">
        <f t="shared" si="66"/>
        <v>0</v>
      </c>
      <c r="AD33" s="1385">
        <f t="shared" ref="AD33" si="70">AD31+AD32-AD27+AD28</f>
        <v>0</v>
      </c>
      <c r="AE33" s="1320">
        <f t="shared" si="66"/>
        <v>0</v>
      </c>
      <c r="AF33" s="1320">
        <f t="shared" si="66"/>
        <v>0</v>
      </c>
      <c r="AG33" s="1320">
        <f t="shared" si="66"/>
        <v>0</v>
      </c>
      <c r="AH33" s="1319">
        <f>AH31+AH32-AH27+AH28</f>
        <v>0</v>
      </c>
      <c r="AI33" s="1320">
        <f t="shared" si="66"/>
        <v>0</v>
      </c>
      <c r="AJ33" s="1320">
        <f t="shared" si="66"/>
        <v>0</v>
      </c>
      <c r="AK33" s="1378">
        <f t="shared" si="66"/>
        <v>0</v>
      </c>
      <c r="AL33" s="1377">
        <f t="shared" ref="AL33" si="71">AL31+AL32-AL27+AL28</f>
        <v>0</v>
      </c>
      <c r="AM33" s="1320">
        <f t="shared" si="66"/>
        <v>0</v>
      </c>
      <c r="AN33" s="1320">
        <f t="shared" si="66"/>
        <v>0</v>
      </c>
      <c r="AO33" s="1378">
        <f t="shared" si="66"/>
        <v>0</v>
      </c>
      <c r="AP33" s="1320">
        <f t="shared" ref="AP33" si="72">AP31+AP32-AP27+AP28</f>
        <v>0</v>
      </c>
      <c r="AQ33" s="1320">
        <f t="shared" si="66"/>
        <v>0</v>
      </c>
      <c r="AR33" s="1320">
        <f t="shared" si="66"/>
        <v>0</v>
      </c>
      <c r="AS33" s="1378">
        <f t="shared" si="66"/>
        <v>0</v>
      </c>
      <c r="AT33" s="1377">
        <f t="shared" ref="AT33" si="73">AT31+AT32-AT27+AT28</f>
        <v>0</v>
      </c>
      <c r="AU33" s="1320">
        <f t="shared" si="66"/>
        <v>0</v>
      </c>
      <c r="AV33" s="1320">
        <f t="shared" si="66"/>
        <v>0</v>
      </c>
      <c r="AW33" s="1320">
        <f t="shared" si="66"/>
        <v>0</v>
      </c>
      <c r="AX33" s="1319">
        <f t="shared" ref="AX33" si="74">AX31+AX32-AX27+AX28</f>
        <v>0</v>
      </c>
      <c r="AY33" s="1320">
        <f t="shared" si="66"/>
        <v>0</v>
      </c>
      <c r="AZ33" s="1320">
        <f t="shared" si="66"/>
        <v>0</v>
      </c>
      <c r="BA33" s="1378">
        <f t="shared" si="66"/>
        <v>0</v>
      </c>
      <c r="BB33" s="1377">
        <f t="shared" ref="BB33" si="75">BB31+BB32-BB27+BB28</f>
        <v>0</v>
      </c>
      <c r="BC33" s="1320">
        <f t="shared" si="66"/>
        <v>0</v>
      </c>
      <c r="BD33" s="1320">
        <f t="shared" si="66"/>
        <v>0</v>
      </c>
      <c r="BE33" s="1378">
        <f t="shared" si="66"/>
        <v>0</v>
      </c>
      <c r="BF33" s="1320">
        <f t="shared" ref="BF33" si="76">BF31+BF32-BF27+BF28</f>
        <v>0</v>
      </c>
      <c r="BG33" s="1320">
        <f t="shared" si="66"/>
        <v>0</v>
      </c>
      <c r="BH33" s="1320">
        <f t="shared" si="66"/>
        <v>0</v>
      </c>
      <c r="BI33" s="1378">
        <f t="shared" si="66"/>
        <v>0</v>
      </c>
      <c r="BJ33" s="1377">
        <f t="shared" ref="BJ33" si="77">BJ31+BJ32-BJ27+BJ28</f>
        <v>0</v>
      </c>
      <c r="BK33" s="1320">
        <f t="shared" si="66"/>
        <v>0</v>
      </c>
      <c r="BL33" s="1320">
        <f t="shared" si="66"/>
        <v>0</v>
      </c>
      <c r="BM33" s="1320">
        <f t="shared" si="66"/>
        <v>0</v>
      </c>
      <c r="BN33" s="1319">
        <f t="shared" ref="BN33" si="78">BN31+BN32-BN27+BN28</f>
        <v>0</v>
      </c>
      <c r="BO33" s="1320">
        <f t="shared" si="66"/>
        <v>0</v>
      </c>
      <c r="BP33" s="1320">
        <f t="shared" si="66"/>
        <v>0</v>
      </c>
      <c r="BQ33" s="1321">
        <f t="shared" si="66"/>
        <v>0</v>
      </c>
      <c r="BR33" s="296"/>
    </row>
    <row r="34" spans="2:70" ht="6" customHeight="1" thickBot="1">
      <c r="B34" s="312"/>
      <c r="C34" s="1369"/>
      <c r="D34" s="1369"/>
      <c r="E34" s="1369"/>
      <c r="F34" s="1369"/>
      <c r="G34" s="1369"/>
      <c r="H34" s="1369"/>
      <c r="I34" s="1369"/>
      <c r="J34" s="1369"/>
      <c r="K34" s="1369"/>
      <c r="L34" s="313"/>
      <c r="M34" s="290"/>
      <c r="N34" s="595"/>
      <c r="O34" s="596"/>
      <c r="P34" s="596"/>
      <c r="Q34" s="596"/>
      <c r="R34" s="315"/>
      <c r="S34" s="315"/>
      <c r="T34" s="315"/>
      <c r="U34" s="315"/>
      <c r="V34" s="597"/>
      <c r="W34" s="597"/>
      <c r="X34" s="597"/>
      <c r="Y34" s="597"/>
      <c r="Z34" s="314"/>
      <c r="AA34" s="314"/>
      <c r="AB34" s="314"/>
      <c r="AC34" s="314"/>
      <c r="AD34" s="314"/>
      <c r="AE34" s="314"/>
      <c r="AF34" s="314"/>
      <c r="AG34" s="314"/>
      <c r="AH34" s="314"/>
      <c r="AI34" s="314"/>
      <c r="AJ34" s="314"/>
      <c r="AK34" s="314"/>
      <c r="AL34" s="314"/>
      <c r="AM34" s="314"/>
      <c r="AN34" s="314"/>
      <c r="AO34" s="314"/>
      <c r="AP34" s="314"/>
      <c r="AQ34" s="314"/>
      <c r="AR34" s="314"/>
      <c r="AS34" s="314"/>
      <c r="AT34" s="314"/>
      <c r="AU34" s="314"/>
      <c r="AV34" s="314"/>
      <c r="AW34" s="314"/>
      <c r="AX34" s="316"/>
      <c r="AY34" s="316"/>
      <c r="AZ34" s="316"/>
      <c r="BA34" s="316"/>
      <c r="BB34" s="314"/>
      <c r="BC34" s="314"/>
      <c r="BD34" s="314"/>
      <c r="BE34" s="314"/>
      <c r="BF34" s="316"/>
      <c r="BG34" s="316"/>
      <c r="BH34" s="316"/>
      <c r="BI34" s="316"/>
      <c r="BJ34" s="314"/>
      <c r="BK34" s="314"/>
      <c r="BL34" s="314"/>
      <c r="BM34" s="314"/>
      <c r="BN34" s="316"/>
      <c r="BO34" s="316"/>
      <c r="BP34" s="316"/>
      <c r="BQ34" s="316"/>
      <c r="BR34" s="263"/>
    </row>
    <row r="35" spans="2:70" ht="22.5" customHeight="1">
      <c r="B35" s="317"/>
      <c r="C35" s="1323" t="s">
        <v>304</v>
      </c>
      <c r="D35" s="1323"/>
      <c r="E35" s="1323"/>
      <c r="F35" s="1323"/>
      <c r="G35" s="1323"/>
      <c r="H35" s="1323"/>
      <c r="I35" s="1323"/>
      <c r="J35" s="1323"/>
      <c r="K35" s="1323"/>
      <c r="L35" s="1323"/>
      <c r="M35" s="318"/>
      <c r="N35" s="1370"/>
      <c r="O35" s="1371"/>
      <c r="P35" s="1371"/>
      <c r="Q35" s="1372"/>
      <c r="R35" s="1373"/>
      <c r="S35" s="1374"/>
      <c r="T35" s="1374"/>
      <c r="U35" s="1375"/>
      <c r="V35" s="1370"/>
      <c r="W35" s="1371"/>
      <c r="X35" s="1371"/>
      <c r="Y35" s="1372"/>
      <c r="Z35" s="1373"/>
      <c r="AA35" s="1374"/>
      <c r="AB35" s="1374"/>
      <c r="AC35" s="1376"/>
      <c r="AD35" s="1366">
        <f>Z35+AD31</f>
        <v>0</v>
      </c>
      <c r="AE35" s="1360"/>
      <c r="AF35" s="1360"/>
      <c r="AG35" s="1361"/>
      <c r="AH35" s="1367" t="str">
        <f>IF(AH31=0,"",Z35+AH31)</f>
        <v/>
      </c>
      <c r="AI35" s="1368"/>
      <c r="AJ35" s="1368"/>
      <c r="AK35" s="1368"/>
      <c r="AL35" s="1359">
        <f>AD35+AL31</f>
        <v>0</v>
      </c>
      <c r="AM35" s="1360"/>
      <c r="AN35" s="1360"/>
      <c r="AO35" s="1361"/>
      <c r="AP35" s="1362" t="str">
        <f>IF(AP31=0,"",AH35+AP31)</f>
        <v/>
      </c>
      <c r="AQ35" s="1363"/>
      <c r="AR35" s="1363"/>
      <c r="AS35" s="1363"/>
      <c r="AT35" s="1359">
        <f>AL35+AT31</f>
        <v>0</v>
      </c>
      <c r="AU35" s="1360"/>
      <c r="AV35" s="1360"/>
      <c r="AW35" s="1361"/>
      <c r="AX35" s="1362" t="str">
        <f>IF(AX31=0,"",AP35+AX31)</f>
        <v/>
      </c>
      <c r="AY35" s="1363"/>
      <c r="AZ35" s="1363"/>
      <c r="BA35" s="1363"/>
      <c r="BB35" s="1359">
        <f>AT35+BB31</f>
        <v>0</v>
      </c>
      <c r="BC35" s="1360"/>
      <c r="BD35" s="1360"/>
      <c r="BE35" s="1361"/>
      <c r="BF35" s="1362" t="str">
        <f>IF(BF31=0,"",AX35+BF31)</f>
        <v/>
      </c>
      <c r="BG35" s="1363"/>
      <c r="BH35" s="1363"/>
      <c r="BI35" s="1363"/>
      <c r="BJ35" s="1359">
        <f>BB35+BJ31</f>
        <v>0</v>
      </c>
      <c r="BK35" s="1360"/>
      <c r="BL35" s="1360"/>
      <c r="BM35" s="1361"/>
      <c r="BN35" s="1362" t="str">
        <f>IF(BN31=0,"",BF35+BN31)</f>
        <v/>
      </c>
      <c r="BO35" s="1363"/>
      <c r="BP35" s="1363"/>
      <c r="BQ35" s="1364"/>
      <c r="BR35" s="296"/>
    </row>
    <row r="36" spans="2:70" ht="22.5" customHeight="1">
      <c r="B36" s="319"/>
      <c r="C36" s="1345" t="s">
        <v>305</v>
      </c>
      <c r="D36" s="1345"/>
      <c r="E36" s="1345"/>
      <c r="F36" s="1345"/>
      <c r="G36" s="1345"/>
      <c r="H36" s="1345"/>
      <c r="I36" s="1345"/>
      <c r="J36" s="1345"/>
      <c r="K36" s="1345"/>
      <c r="L36" s="1345"/>
      <c r="M36" s="307"/>
      <c r="N36" s="1346"/>
      <c r="O36" s="1347"/>
      <c r="P36" s="1347"/>
      <c r="Q36" s="1348"/>
      <c r="R36" s="1339"/>
      <c r="S36" s="1337"/>
      <c r="T36" s="1337"/>
      <c r="U36" s="1340"/>
      <c r="V36" s="1346"/>
      <c r="W36" s="1347"/>
      <c r="X36" s="1347"/>
      <c r="Y36" s="1348"/>
      <c r="Z36" s="1339"/>
      <c r="AA36" s="1337"/>
      <c r="AB36" s="1337"/>
      <c r="AC36" s="1349"/>
      <c r="AD36" s="1365">
        <f>Z36+AD31</f>
        <v>0</v>
      </c>
      <c r="AE36" s="1357"/>
      <c r="AF36" s="1357"/>
      <c r="AG36" s="1358"/>
      <c r="AH36" s="1339"/>
      <c r="AI36" s="1337"/>
      <c r="AJ36" s="1337"/>
      <c r="AK36" s="1340"/>
      <c r="AL36" s="1356">
        <f>AD36+AL31</f>
        <v>0</v>
      </c>
      <c r="AM36" s="1357"/>
      <c r="AN36" s="1357"/>
      <c r="AO36" s="1358"/>
      <c r="AP36" s="1339"/>
      <c r="AQ36" s="1337"/>
      <c r="AR36" s="1337"/>
      <c r="AS36" s="1340"/>
      <c r="AT36" s="1356">
        <f>AL36+AT31</f>
        <v>0</v>
      </c>
      <c r="AU36" s="1357"/>
      <c r="AV36" s="1357"/>
      <c r="AW36" s="1358"/>
      <c r="AX36" s="1339"/>
      <c r="AY36" s="1337"/>
      <c r="AZ36" s="1337"/>
      <c r="BA36" s="1340"/>
      <c r="BB36" s="1356">
        <f>AT36+BB31</f>
        <v>0</v>
      </c>
      <c r="BC36" s="1357"/>
      <c r="BD36" s="1357"/>
      <c r="BE36" s="1358"/>
      <c r="BF36" s="1339"/>
      <c r="BG36" s="1337"/>
      <c r="BH36" s="1337"/>
      <c r="BI36" s="1340"/>
      <c r="BJ36" s="1356">
        <f>BB36+BJ31</f>
        <v>0</v>
      </c>
      <c r="BK36" s="1357"/>
      <c r="BL36" s="1357"/>
      <c r="BM36" s="1358"/>
      <c r="BN36" s="1339"/>
      <c r="BO36" s="1337"/>
      <c r="BP36" s="1337"/>
      <c r="BQ36" s="1341"/>
      <c r="BR36" s="296"/>
    </row>
    <row r="37" spans="2:70" ht="22.5" customHeight="1">
      <c r="B37" s="319"/>
      <c r="C37" s="1345" t="s">
        <v>306</v>
      </c>
      <c r="D37" s="1345"/>
      <c r="E37" s="1345"/>
      <c r="F37" s="1345"/>
      <c r="G37" s="1345"/>
      <c r="H37" s="1345"/>
      <c r="I37" s="1345"/>
      <c r="J37" s="1345"/>
      <c r="K37" s="1345"/>
      <c r="L37" s="1345"/>
      <c r="M37" s="307"/>
      <c r="N37" s="1346"/>
      <c r="O37" s="1347"/>
      <c r="P37" s="1347"/>
      <c r="Q37" s="1348"/>
      <c r="R37" s="1339"/>
      <c r="S37" s="1337"/>
      <c r="T37" s="1337"/>
      <c r="U37" s="1340"/>
      <c r="V37" s="1346"/>
      <c r="W37" s="1347"/>
      <c r="X37" s="1347"/>
      <c r="Y37" s="1348"/>
      <c r="Z37" s="1342">
        <f>'借入金計画(5年)'!H32</f>
        <v>0</v>
      </c>
      <c r="AA37" s="1343"/>
      <c r="AB37" s="1343"/>
      <c r="AC37" s="1353"/>
      <c r="AD37" s="1354">
        <f>'借入金計画(5年)'!M32</f>
        <v>0</v>
      </c>
      <c r="AE37" s="1343"/>
      <c r="AF37" s="1343"/>
      <c r="AG37" s="1351"/>
      <c r="AH37" s="1342">
        <f>'借入金計画(5年)'!Q32</f>
        <v>0</v>
      </c>
      <c r="AI37" s="1343"/>
      <c r="AJ37" s="1343"/>
      <c r="AK37" s="1355"/>
      <c r="AL37" s="1352">
        <f>'借入金計画(5年)'!W32</f>
        <v>0</v>
      </c>
      <c r="AM37" s="1343"/>
      <c r="AN37" s="1343"/>
      <c r="AO37" s="1351"/>
      <c r="AP37" s="1342">
        <f>'借入金計画(5年)'!AA32</f>
        <v>0</v>
      </c>
      <c r="AQ37" s="1343"/>
      <c r="AR37" s="1343"/>
      <c r="AS37" s="1355"/>
      <c r="AT37" s="1352">
        <f>'借入金計画(5年)'!AG32</f>
        <v>0</v>
      </c>
      <c r="AU37" s="1343"/>
      <c r="AV37" s="1343"/>
      <c r="AW37" s="1351"/>
      <c r="AX37" s="1342">
        <f>'借入金計画(5年)'!AK32</f>
        <v>0</v>
      </c>
      <c r="AY37" s="1343"/>
      <c r="AZ37" s="1343"/>
      <c r="BA37" s="1355"/>
      <c r="BB37" s="1352">
        <f>'借入金計画(5年)'!AQ32</f>
        <v>0</v>
      </c>
      <c r="BC37" s="1343"/>
      <c r="BD37" s="1343"/>
      <c r="BE37" s="1351"/>
      <c r="BF37" s="1342">
        <f>'借入金計画(5年)'!AU32</f>
        <v>0</v>
      </c>
      <c r="BG37" s="1343"/>
      <c r="BH37" s="1343"/>
      <c r="BI37" s="1355"/>
      <c r="BJ37" s="1352">
        <f>'借入金計画(5年)'!BA32</f>
        <v>0</v>
      </c>
      <c r="BK37" s="1343"/>
      <c r="BL37" s="1343"/>
      <c r="BM37" s="1351"/>
      <c r="BN37" s="1342">
        <f>'借入金計画(5年)'!BE32</f>
        <v>0</v>
      </c>
      <c r="BO37" s="1343"/>
      <c r="BP37" s="1343"/>
      <c r="BQ37" s="1344"/>
      <c r="BR37" s="296"/>
    </row>
    <row r="38" spans="2:70" ht="22.5" customHeight="1">
      <c r="B38" s="319"/>
      <c r="C38" s="1345" t="s">
        <v>307</v>
      </c>
      <c r="D38" s="1345"/>
      <c r="E38" s="1345"/>
      <c r="F38" s="1345"/>
      <c r="G38" s="1345"/>
      <c r="H38" s="1345"/>
      <c r="I38" s="1345"/>
      <c r="J38" s="1345"/>
      <c r="K38" s="1345"/>
      <c r="L38" s="1345"/>
      <c r="M38" s="307"/>
      <c r="N38" s="1346"/>
      <c r="O38" s="1347"/>
      <c r="P38" s="1347"/>
      <c r="Q38" s="1348"/>
      <c r="R38" s="1339"/>
      <c r="S38" s="1337"/>
      <c r="T38" s="1337"/>
      <c r="U38" s="1340"/>
      <c r="V38" s="1346"/>
      <c r="W38" s="1347"/>
      <c r="X38" s="1347"/>
      <c r="Y38" s="1348"/>
      <c r="Z38" s="1342">
        <f>'借入金計画(5年)'!H28</f>
        <v>0</v>
      </c>
      <c r="AA38" s="1343"/>
      <c r="AB38" s="1343"/>
      <c r="AC38" s="1353"/>
      <c r="AD38" s="1354">
        <f>'借入金計画(5年)'!M28</f>
        <v>0</v>
      </c>
      <c r="AE38" s="1343"/>
      <c r="AF38" s="1343"/>
      <c r="AG38" s="1351"/>
      <c r="AH38" s="1342">
        <f>'借入金計画(5年)'!Q28</f>
        <v>0</v>
      </c>
      <c r="AI38" s="1343"/>
      <c r="AJ38" s="1343"/>
      <c r="AK38" s="1355"/>
      <c r="AL38" s="1352">
        <f>'借入金計画(5年)'!W28</f>
        <v>0</v>
      </c>
      <c r="AM38" s="1343"/>
      <c r="AN38" s="1343"/>
      <c r="AO38" s="1343"/>
      <c r="AP38" s="1342">
        <f>'借入金計画(5年)'!AA28</f>
        <v>0</v>
      </c>
      <c r="AQ38" s="1343"/>
      <c r="AR38" s="1343"/>
      <c r="AS38" s="1351"/>
      <c r="AT38" s="1352">
        <f>'借入金計画(5年)'!AG28</f>
        <v>0</v>
      </c>
      <c r="AU38" s="1343"/>
      <c r="AV38" s="1343"/>
      <c r="AW38" s="1351"/>
      <c r="AX38" s="1343">
        <f>'借入金計画(5年)'!AK28</f>
        <v>0</v>
      </c>
      <c r="AY38" s="1343"/>
      <c r="AZ38" s="1343"/>
      <c r="BA38" s="1351"/>
      <c r="BB38" s="1352">
        <f>'借入金計画(5年)'!AQ28</f>
        <v>0</v>
      </c>
      <c r="BC38" s="1343"/>
      <c r="BD38" s="1343"/>
      <c r="BE38" s="1343"/>
      <c r="BF38" s="1342">
        <f>'借入金計画(5年)'!AU28</f>
        <v>0</v>
      </c>
      <c r="BG38" s="1343"/>
      <c r="BH38" s="1343"/>
      <c r="BI38" s="1351"/>
      <c r="BJ38" s="1352">
        <f>'借入金計画(5年)'!BA28</f>
        <v>0</v>
      </c>
      <c r="BK38" s="1343"/>
      <c r="BL38" s="1343"/>
      <c r="BM38" s="1351"/>
      <c r="BN38" s="1342">
        <f>'借入金計画(5年)'!BE28</f>
        <v>0</v>
      </c>
      <c r="BO38" s="1343"/>
      <c r="BP38" s="1343"/>
      <c r="BQ38" s="1344"/>
      <c r="BR38" s="296"/>
    </row>
    <row r="39" spans="2:70" ht="22.5" customHeight="1">
      <c r="B39" s="319"/>
      <c r="C39" s="1345" t="s">
        <v>308</v>
      </c>
      <c r="D39" s="1345"/>
      <c r="E39" s="1345"/>
      <c r="F39" s="1345"/>
      <c r="G39" s="1345"/>
      <c r="H39" s="1345"/>
      <c r="I39" s="1345"/>
      <c r="J39" s="1345"/>
      <c r="K39" s="1345"/>
      <c r="L39" s="1345"/>
      <c r="M39" s="307"/>
      <c r="N39" s="1346"/>
      <c r="O39" s="1347"/>
      <c r="P39" s="1347"/>
      <c r="Q39" s="1348"/>
      <c r="R39" s="1339"/>
      <c r="S39" s="1337"/>
      <c r="T39" s="1337"/>
      <c r="U39" s="1340"/>
      <c r="V39" s="1346"/>
      <c r="W39" s="1347"/>
      <c r="X39" s="1347"/>
      <c r="Y39" s="1348"/>
      <c r="Z39" s="1339"/>
      <c r="AA39" s="1337"/>
      <c r="AB39" s="1337"/>
      <c r="AC39" s="1349"/>
      <c r="AD39" s="1350"/>
      <c r="AE39" s="1337"/>
      <c r="AF39" s="1337"/>
      <c r="AG39" s="1338"/>
      <c r="AH39" s="1339"/>
      <c r="AI39" s="1337"/>
      <c r="AJ39" s="1337"/>
      <c r="AK39" s="1340"/>
      <c r="AL39" s="1336"/>
      <c r="AM39" s="1337"/>
      <c r="AN39" s="1337"/>
      <c r="AO39" s="1338"/>
      <c r="AP39" s="1339"/>
      <c r="AQ39" s="1337"/>
      <c r="AR39" s="1337"/>
      <c r="AS39" s="1340"/>
      <c r="AT39" s="1336"/>
      <c r="AU39" s="1337"/>
      <c r="AV39" s="1337"/>
      <c r="AW39" s="1338"/>
      <c r="AX39" s="1339"/>
      <c r="AY39" s="1337"/>
      <c r="AZ39" s="1337"/>
      <c r="BA39" s="1340"/>
      <c r="BB39" s="1336"/>
      <c r="BC39" s="1337"/>
      <c r="BD39" s="1337"/>
      <c r="BE39" s="1338"/>
      <c r="BF39" s="1339"/>
      <c r="BG39" s="1337"/>
      <c r="BH39" s="1337"/>
      <c r="BI39" s="1340"/>
      <c r="BJ39" s="1336"/>
      <c r="BK39" s="1337"/>
      <c r="BL39" s="1337"/>
      <c r="BM39" s="1338"/>
      <c r="BN39" s="1339"/>
      <c r="BO39" s="1337"/>
      <c r="BP39" s="1337"/>
      <c r="BQ39" s="1341"/>
      <c r="BR39" s="296"/>
    </row>
    <row r="40" spans="2:70" ht="22.5" customHeight="1" thickBot="1">
      <c r="B40" s="320"/>
      <c r="C40" s="1330" t="s">
        <v>309</v>
      </c>
      <c r="D40" s="1330"/>
      <c r="E40" s="1330"/>
      <c r="F40" s="1330"/>
      <c r="G40" s="1330"/>
      <c r="H40" s="1330"/>
      <c r="I40" s="1330"/>
      <c r="J40" s="1330"/>
      <c r="K40" s="1330"/>
      <c r="L40" s="1330"/>
      <c r="M40" s="311"/>
      <c r="N40" s="1331">
        <f>N33-N39</f>
        <v>0</v>
      </c>
      <c r="O40" s="1332"/>
      <c r="P40" s="1332"/>
      <c r="Q40" s="1333"/>
      <c r="R40" s="1314">
        <f>R33-R39</f>
        <v>0</v>
      </c>
      <c r="S40" s="1315"/>
      <c r="T40" s="1315"/>
      <c r="U40" s="1316"/>
      <c r="V40" s="1331">
        <f>V33-V39</f>
        <v>0</v>
      </c>
      <c r="W40" s="1332"/>
      <c r="X40" s="1332"/>
      <c r="Y40" s="1333"/>
      <c r="Z40" s="1314">
        <f>Z33-Z39</f>
        <v>0</v>
      </c>
      <c r="AA40" s="1315"/>
      <c r="AB40" s="1315"/>
      <c r="AC40" s="1334"/>
      <c r="AD40" s="1335">
        <f>AD33-AD39</f>
        <v>0</v>
      </c>
      <c r="AE40" s="1315"/>
      <c r="AF40" s="1315"/>
      <c r="AG40" s="1318"/>
      <c r="AH40" s="1314">
        <f>AH33-AH39</f>
        <v>0</v>
      </c>
      <c r="AI40" s="1315"/>
      <c r="AJ40" s="1315"/>
      <c r="AK40" s="1316"/>
      <c r="AL40" s="1317">
        <f>AL33-AL39</f>
        <v>0</v>
      </c>
      <c r="AM40" s="1315"/>
      <c r="AN40" s="1315"/>
      <c r="AO40" s="1318"/>
      <c r="AP40" s="1314">
        <f>AP33-AP39</f>
        <v>0</v>
      </c>
      <c r="AQ40" s="1315"/>
      <c r="AR40" s="1315"/>
      <c r="AS40" s="1316"/>
      <c r="AT40" s="1317">
        <f>AT33-AT39</f>
        <v>0</v>
      </c>
      <c r="AU40" s="1315"/>
      <c r="AV40" s="1315"/>
      <c r="AW40" s="1318"/>
      <c r="AX40" s="1314">
        <f>AX33-AX39</f>
        <v>0</v>
      </c>
      <c r="AY40" s="1315"/>
      <c r="AZ40" s="1315"/>
      <c r="BA40" s="1316"/>
      <c r="BB40" s="1317">
        <f>BB33-BB39</f>
        <v>0</v>
      </c>
      <c r="BC40" s="1315"/>
      <c r="BD40" s="1315"/>
      <c r="BE40" s="1318"/>
      <c r="BF40" s="1314">
        <f>BF33-BF39</f>
        <v>0</v>
      </c>
      <c r="BG40" s="1315"/>
      <c r="BH40" s="1315"/>
      <c r="BI40" s="1316"/>
      <c r="BJ40" s="1317">
        <f>BJ33-BJ39</f>
        <v>0</v>
      </c>
      <c r="BK40" s="1315"/>
      <c r="BL40" s="1315"/>
      <c r="BM40" s="1318"/>
      <c r="BN40" s="1319">
        <f>BN33-BN39</f>
        <v>0</v>
      </c>
      <c r="BO40" s="1320"/>
      <c r="BP40" s="1320"/>
      <c r="BQ40" s="1321"/>
      <c r="BR40" s="296"/>
    </row>
    <row r="41" spans="2:70" ht="29.25" customHeight="1" thickBot="1">
      <c r="B41" s="321"/>
      <c r="C41" s="1322" t="s">
        <v>310</v>
      </c>
      <c r="D41" s="1322"/>
      <c r="E41" s="1322"/>
      <c r="F41" s="1322"/>
      <c r="G41" s="1322"/>
      <c r="H41" s="1322"/>
      <c r="I41" s="1322"/>
      <c r="J41" s="1322"/>
      <c r="K41" s="1322"/>
      <c r="L41" s="322"/>
      <c r="M41" s="323"/>
      <c r="N41" s="324"/>
      <c r="O41" s="325"/>
      <c r="P41" s="325"/>
      <c r="Q41" s="325"/>
      <c r="R41" s="314"/>
      <c r="S41" s="314"/>
      <c r="T41" s="314"/>
      <c r="U41" s="314"/>
      <c r="V41" s="325"/>
      <c r="W41" s="325"/>
      <c r="X41" s="325"/>
      <c r="Y41" s="325"/>
      <c r="Z41" s="314"/>
      <c r="AA41" s="314"/>
      <c r="AB41" s="314"/>
      <c r="AC41" s="314"/>
      <c r="AD41" s="314"/>
      <c r="AE41" s="314"/>
      <c r="AF41" s="314"/>
      <c r="AG41" s="314"/>
      <c r="AH41" s="314"/>
      <c r="AI41" s="314"/>
      <c r="AJ41" s="314"/>
      <c r="AK41" s="314"/>
      <c r="AL41" s="314"/>
      <c r="AM41" s="314"/>
      <c r="AN41" s="314"/>
      <c r="AO41" s="314"/>
      <c r="AP41" s="314"/>
      <c r="AQ41" s="314"/>
      <c r="AR41" s="314"/>
      <c r="AS41" s="314"/>
      <c r="AT41" s="314"/>
      <c r="AU41" s="314"/>
      <c r="AV41" s="314"/>
      <c r="AW41" s="314"/>
      <c r="AX41" s="314"/>
      <c r="AY41" s="314"/>
      <c r="AZ41" s="314"/>
      <c r="BA41" s="314"/>
      <c r="BB41" s="314"/>
      <c r="BC41" s="314"/>
      <c r="BD41" s="314"/>
      <c r="BE41" s="314"/>
      <c r="BF41" s="314"/>
      <c r="BG41" s="314"/>
      <c r="BH41" s="314"/>
      <c r="BI41" s="314"/>
      <c r="BJ41" s="314"/>
      <c r="BK41" s="314"/>
      <c r="BL41" s="314"/>
      <c r="BM41" s="314"/>
      <c r="BN41" s="314"/>
      <c r="BO41" s="314"/>
      <c r="BP41" s="314"/>
      <c r="BQ41" s="314"/>
      <c r="BR41" s="263"/>
    </row>
    <row r="42" spans="2:70" ht="22.5" customHeight="1">
      <c r="B42" s="326"/>
      <c r="C42" s="1323" t="s">
        <v>311</v>
      </c>
      <c r="D42" s="1323"/>
      <c r="E42" s="1323"/>
      <c r="F42" s="1323"/>
      <c r="G42" s="1323"/>
      <c r="H42" s="1323"/>
      <c r="I42" s="1323"/>
      <c r="J42" s="1323"/>
      <c r="K42" s="1323"/>
      <c r="L42" s="1323"/>
      <c r="M42" s="318"/>
      <c r="N42" s="1324" t="str">
        <f>IF(ISERROR(N38/N40),"-",IF(N40&lt;0,"判定不能",N38/N40))</f>
        <v>-</v>
      </c>
      <c r="O42" s="1325" t="str">
        <f>IF(ISERROR(O37/O40),"-",IF(O40&lt;0,"判定不能",O37/O40))</f>
        <v>-</v>
      </c>
      <c r="P42" s="1325" t="str">
        <f>IF(ISERROR(P37/P40),"-",IF(P40&lt;0,"判定不能",P37/P40))</f>
        <v>-</v>
      </c>
      <c r="Q42" s="1325" t="str">
        <f>IF(ISERROR(Q37/Q40),"-",IF(Q40&lt;0,"判定不能",Q37/Q40))</f>
        <v>-</v>
      </c>
      <c r="R42" s="1300" t="str">
        <f t="shared" ref="R42" si="79">IF(ISERROR(R38/R40),"-",IF(R40&lt;0,"判定不能",R38/R40))</f>
        <v>-</v>
      </c>
      <c r="S42" s="1301" t="str">
        <f t="shared" ref="S42:U42" si="80">IF(ISERROR(S37/S40),"-",IF(S40&lt;0,"判定不能",S37/S40))</f>
        <v>-</v>
      </c>
      <c r="T42" s="1301" t="str">
        <f t="shared" si="80"/>
        <v>-</v>
      </c>
      <c r="U42" s="1302" t="str">
        <f t="shared" si="80"/>
        <v>-</v>
      </c>
      <c r="V42" s="1326" t="str">
        <f t="shared" ref="V42" si="81">IF(ISERROR(V38/V40),"-",IF(V40&lt;0,"判定不能",V38/V40))</f>
        <v>-</v>
      </c>
      <c r="W42" s="1327" t="str">
        <f t="shared" ref="W42:Y42" si="82">IF(ISERROR(W37/W40),"-",IF(W40&lt;0,"判定不能",W37/W40))</f>
        <v>-</v>
      </c>
      <c r="X42" s="1327" t="str">
        <f t="shared" si="82"/>
        <v>-</v>
      </c>
      <c r="Y42" s="1328" t="str">
        <f t="shared" si="82"/>
        <v>-</v>
      </c>
      <c r="Z42" s="1311" t="str">
        <f>IF(ISERROR(Z38/Z40),"-",IF(Z40&lt;0,"判定不能",Z38/Z40))</f>
        <v>-</v>
      </c>
      <c r="AA42" s="1311" t="str">
        <f t="shared" ref="AA42:AC42" si="83">IF(ISERROR(AA37/AA40),"-",IF(AA40&lt;0,"判定不能",AA37/AA40))</f>
        <v>-</v>
      </c>
      <c r="AB42" s="1311" t="str">
        <f t="shared" si="83"/>
        <v>-</v>
      </c>
      <c r="AC42" s="1311" t="str">
        <f t="shared" si="83"/>
        <v>-</v>
      </c>
      <c r="AD42" s="1329" t="str">
        <f t="shared" ref="AD42" si="84">IF(ISERROR(AD38/AD40),"-",IF(AD40&lt;0,"判定不能",AD38/AD40))</f>
        <v>-</v>
      </c>
      <c r="AE42" s="1301" t="str">
        <f t="shared" ref="AE42:AG42" si="85">IF(ISERROR(AE37/AE40),"-",IF(AE40&lt;0,"判定不能",AE37/AE40))</f>
        <v>-</v>
      </c>
      <c r="AF42" s="1301" t="str">
        <f t="shared" si="85"/>
        <v>-</v>
      </c>
      <c r="AG42" s="1302" t="str">
        <f t="shared" si="85"/>
        <v>-</v>
      </c>
      <c r="AH42" s="1311" t="str">
        <f t="shared" ref="AH42" si="86">IF(ISERROR(AH38/AH40),"-",IF(AH40&lt;0,"判定不能",AH38/AH40))</f>
        <v>-</v>
      </c>
      <c r="AI42" s="1311" t="str">
        <f t="shared" ref="AI42:AK42" si="87">IF(ISERROR(AI37/AI40),"-",IF(AI40&lt;0,"判定不能",AI37/AI40))</f>
        <v>-</v>
      </c>
      <c r="AJ42" s="1311" t="str">
        <f t="shared" si="87"/>
        <v>-</v>
      </c>
      <c r="AK42" s="1312" t="str">
        <f t="shared" si="87"/>
        <v>-</v>
      </c>
      <c r="AL42" s="1313" t="str">
        <f t="shared" ref="AL42" si="88">IF(ISERROR(AL38/AL40),"-",IF(AL40&lt;0,"判定不能",AL38/AL40))</f>
        <v>-</v>
      </c>
      <c r="AM42" s="1311" t="str">
        <f t="shared" ref="AM42:AO42" si="89">IF(ISERROR(AM37/AM40),"-",IF(AM40&lt;0,"判定不能",AM37/AM40))</f>
        <v>-</v>
      </c>
      <c r="AN42" s="1311" t="str">
        <f t="shared" si="89"/>
        <v>-</v>
      </c>
      <c r="AO42" s="1311" t="str">
        <f t="shared" si="89"/>
        <v>-</v>
      </c>
      <c r="AP42" s="1300" t="str">
        <f t="shared" ref="AP42" si="90">IF(ISERROR(AP38/AP40),"-",IF(AP40&lt;0,"判定不能",AP38/AP40))</f>
        <v>-</v>
      </c>
      <c r="AQ42" s="1301" t="str">
        <f t="shared" ref="AQ42:AS42" si="91">IF(ISERROR(AQ37/AQ40),"-",IF(AQ40&lt;0,"判定不能",AQ37/AQ40))</f>
        <v>-</v>
      </c>
      <c r="AR42" s="1301" t="str">
        <f t="shared" si="91"/>
        <v>-</v>
      </c>
      <c r="AS42" s="1302" t="str">
        <f t="shared" si="91"/>
        <v>-</v>
      </c>
      <c r="AT42" s="1303" t="str">
        <f t="shared" ref="AT42" si="92">IF(ISERROR(AT38/AT40),"-",IF(AT40&lt;0,"判定不能",AT38/AT40))</f>
        <v>-</v>
      </c>
      <c r="AU42" s="1301" t="str">
        <f t="shared" ref="AU42:AW42" si="93">IF(ISERROR(AU37/AU40),"-",IF(AU40&lt;0,"判定不能",AU37/AU40))</f>
        <v>-</v>
      </c>
      <c r="AV42" s="1301" t="str">
        <f t="shared" si="93"/>
        <v>-</v>
      </c>
      <c r="AW42" s="1302" t="str">
        <f t="shared" si="93"/>
        <v>-</v>
      </c>
      <c r="AX42" s="1311" t="str">
        <f>IF(ISERROR(AX38/AX40),"-",IF(AX40&lt;0,"判定不能",AX38/AX40))</f>
        <v>-</v>
      </c>
      <c r="AY42" s="1311" t="str">
        <f t="shared" ref="AY42:BA42" si="94">IF(ISERROR(AY37/AY40),"-",IF(AY40&lt;0,"判定不能",AY37/AY40))</f>
        <v>-</v>
      </c>
      <c r="AZ42" s="1311" t="str">
        <f t="shared" si="94"/>
        <v>-</v>
      </c>
      <c r="BA42" s="1312" t="str">
        <f t="shared" si="94"/>
        <v>-</v>
      </c>
      <c r="BB42" s="1313" t="str">
        <f t="shared" ref="BB42" si="95">IF(ISERROR(BB38/BB40),"-",IF(BB40&lt;0,"判定不能",BB38/BB40))</f>
        <v>-</v>
      </c>
      <c r="BC42" s="1311" t="str">
        <f t="shared" ref="BC42:BE42" si="96">IF(ISERROR(BC37/BC40),"-",IF(BC40&lt;0,"判定不能",BC37/BC40))</f>
        <v>-</v>
      </c>
      <c r="BD42" s="1311" t="str">
        <f t="shared" si="96"/>
        <v>-</v>
      </c>
      <c r="BE42" s="1311" t="str">
        <f t="shared" si="96"/>
        <v>-</v>
      </c>
      <c r="BF42" s="1300" t="str">
        <f t="shared" ref="BF42" si="97">IF(ISERROR(BF38/BF40),"-",IF(BF40&lt;0,"判定不能",BF38/BF40))</f>
        <v>-</v>
      </c>
      <c r="BG42" s="1301" t="str">
        <f t="shared" ref="BG42:BI42" si="98">IF(ISERROR(BG37/BG40),"-",IF(BG40&lt;0,"判定不能",BG37/BG40))</f>
        <v>-</v>
      </c>
      <c r="BH42" s="1301" t="str">
        <f t="shared" si="98"/>
        <v>-</v>
      </c>
      <c r="BI42" s="1302" t="str">
        <f t="shared" si="98"/>
        <v>-</v>
      </c>
      <c r="BJ42" s="1303" t="str">
        <f t="shared" ref="BJ42" si="99">IF(ISERROR(BJ38/BJ40),"-",IF(BJ40&lt;0,"判定不能",BJ38/BJ40))</f>
        <v>-</v>
      </c>
      <c r="BK42" s="1301" t="str">
        <f t="shared" ref="BK42:BM42" si="100">IF(ISERROR(BK37/BK40),"-",IF(BK40&lt;0,"判定不能",BK37/BK40))</f>
        <v>-</v>
      </c>
      <c r="BL42" s="1301" t="str">
        <f t="shared" si="100"/>
        <v>-</v>
      </c>
      <c r="BM42" s="1302" t="str">
        <f t="shared" si="100"/>
        <v>-</v>
      </c>
      <c r="BN42" s="1300" t="str">
        <f t="shared" ref="BN42" si="101">IF(ISERROR(BN38/BN40),"-",IF(BN40&lt;0,"判定不能",BN38/BN40))</f>
        <v>-</v>
      </c>
      <c r="BO42" s="1301" t="str">
        <f t="shared" ref="BO42:BQ42" si="102">IF(ISERROR(BO37/BO40),"-",IF(BO40&lt;0,"判定不能",BO37/BO40))</f>
        <v>-</v>
      </c>
      <c r="BP42" s="1301" t="str">
        <f t="shared" si="102"/>
        <v>-</v>
      </c>
      <c r="BQ42" s="1304" t="str">
        <f t="shared" si="102"/>
        <v>-</v>
      </c>
      <c r="BR42" s="296"/>
    </row>
    <row r="43" spans="2:70" ht="22.5" customHeight="1">
      <c r="B43" s="299"/>
      <c r="C43" s="1305" t="s">
        <v>312</v>
      </c>
      <c r="D43" s="1305"/>
      <c r="E43" s="1305"/>
      <c r="F43" s="1305"/>
      <c r="G43" s="1305"/>
      <c r="H43" s="1305"/>
      <c r="I43" s="1305"/>
      <c r="J43" s="1305"/>
      <c r="K43" s="1305"/>
      <c r="L43" s="1305"/>
      <c r="M43" s="300"/>
      <c r="N43" s="1306" t="str">
        <f>IF(OR(ISERROR(N36/N31),N31&lt;0,N36&gt;0),"-",N36*-1/N31)</f>
        <v>-</v>
      </c>
      <c r="O43" s="1307" t="str">
        <f>IF(OR(ISERROR(O36/O31),O31&lt;0,O36&gt;0),"-",O36*-1/O31)</f>
        <v>-</v>
      </c>
      <c r="P43" s="1307" t="str">
        <f>IF(OR(ISERROR(P36/P31),P31&lt;0,P36&gt;0),"-",P36*-1/P31)</f>
        <v>-</v>
      </c>
      <c r="Q43" s="1308" t="str">
        <f>IF(OR(ISERROR(Q36/Q31),Q31&lt;0,Q36&gt;0),"-",Q36*-1/Q31)</f>
        <v>-</v>
      </c>
      <c r="R43" s="1291" t="str">
        <f>IF(OR(ISERROR(R36/R31),R31&lt;0,R36&gt;0),"-",R36*-1/R31)</f>
        <v>-</v>
      </c>
      <c r="S43" s="1289" t="str">
        <f t="shared" ref="S43:BQ43" si="103">IF(OR(ISERROR(S36/S31),S31&lt;0,S36&gt;0),"-",S36*-1/S31)</f>
        <v>-</v>
      </c>
      <c r="T43" s="1289" t="str">
        <f t="shared" si="103"/>
        <v>-</v>
      </c>
      <c r="U43" s="1299" t="str">
        <f t="shared" si="103"/>
        <v>-</v>
      </c>
      <c r="V43" s="1306" t="str">
        <f t="shared" si="103"/>
        <v>-</v>
      </c>
      <c r="W43" s="1307" t="str">
        <f t="shared" si="103"/>
        <v>-</v>
      </c>
      <c r="X43" s="1307" t="str">
        <f t="shared" si="103"/>
        <v>-</v>
      </c>
      <c r="Y43" s="1308" t="str">
        <f t="shared" si="103"/>
        <v>-</v>
      </c>
      <c r="Z43" s="1291" t="str">
        <f t="shared" si="103"/>
        <v>-</v>
      </c>
      <c r="AA43" s="1289" t="str">
        <f t="shared" si="103"/>
        <v>-</v>
      </c>
      <c r="AB43" s="1289" t="str">
        <f t="shared" si="103"/>
        <v>-</v>
      </c>
      <c r="AC43" s="1309" t="str">
        <f t="shared" si="103"/>
        <v>-</v>
      </c>
      <c r="AD43" s="1310" t="str">
        <f t="shared" si="103"/>
        <v>-</v>
      </c>
      <c r="AE43" s="1289" t="str">
        <f t="shared" si="103"/>
        <v>-</v>
      </c>
      <c r="AF43" s="1289" t="str">
        <f t="shared" si="103"/>
        <v>-</v>
      </c>
      <c r="AG43" s="1290" t="str">
        <f t="shared" si="103"/>
        <v>-</v>
      </c>
      <c r="AH43" s="1291" t="str">
        <f t="shared" si="103"/>
        <v>-</v>
      </c>
      <c r="AI43" s="1289" t="str">
        <f t="shared" si="103"/>
        <v>-</v>
      </c>
      <c r="AJ43" s="1289" t="str">
        <f t="shared" si="103"/>
        <v>-</v>
      </c>
      <c r="AK43" s="1299" t="str">
        <f t="shared" si="103"/>
        <v>-</v>
      </c>
      <c r="AL43" s="1288" t="str">
        <f t="shared" si="103"/>
        <v>-</v>
      </c>
      <c r="AM43" s="1289" t="str">
        <f t="shared" si="103"/>
        <v>-</v>
      </c>
      <c r="AN43" s="1289" t="str">
        <f t="shared" si="103"/>
        <v>-</v>
      </c>
      <c r="AO43" s="1290" t="str">
        <f t="shared" si="103"/>
        <v>-</v>
      </c>
      <c r="AP43" s="1291" t="str">
        <f t="shared" si="103"/>
        <v>-</v>
      </c>
      <c r="AQ43" s="1289" t="str">
        <f t="shared" si="103"/>
        <v>-</v>
      </c>
      <c r="AR43" s="1289" t="str">
        <f t="shared" si="103"/>
        <v>-</v>
      </c>
      <c r="AS43" s="1299" t="str">
        <f t="shared" si="103"/>
        <v>-</v>
      </c>
      <c r="AT43" s="1288" t="str">
        <f t="shared" si="103"/>
        <v>-</v>
      </c>
      <c r="AU43" s="1289" t="str">
        <f t="shared" si="103"/>
        <v>-</v>
      </c>
      <c r="AV43" s="1289" t="str">
        <f t="shared" si="103"/>
        <v>-</v>
      </c>
      <c r="AW43" s="1290" t="str">
        <f t="shared" si="103"/>
        <v>-</v>
      </c>
      <c r="AX43" s="1291" t="str">
        <f t="shared" si="103"/>
        <v>-</v>
      </c>
      <c r="AY43" s="1289" t="str">
        <f t="shared" si="103"/>
        <v>-</v>
      </c>
      <c r="AZ43" s="1289" t="str">
        <f t="shared" si="103"/>
        <v>-</v>
      </c>
      <c r="BA43" s="1299" t="str">
        <f t="shared" si="103"/>
        <v>-</v>
      </c>
      <c r="BB43" s="1288" t="str">
        <f t="shared" si="103"/>
        <v>-</v>
      </c>
      <c r="BC43" s="1289" t="str">
        <f t="shared" si="103"/>
        <v>-</v>
      </c>
      <c r="BD43" s="1289" t="str">
        <f t="shared" si="103"/>
        <v>-</v>
      </c>
      <c r="BE43" s="1290" t="str">
        <f t="shared" si="103"/>
        <v>-</v>
      </c>
      <c r="BF43" s="1291" t="str">
        <f t="shared" si="103"/>
        <v>-</v>
      </c>
      <c r="BG43" s="1289" t="str">
        <f t="shared" si="103"/>
        <v>-</v>
      </c>
      <c r="BH43" s="1289" t="str">
        <f t="shared" si="103"/>
        <v>-</v>
      </c>
      <c r="BI43" s="1299" t="str">
        <f t="shared" si="103"/>
        <v>-</v>
      </c>
      <c r="BJ43" s="1288" t="str">
        <f t="shared" si="103"/>
        <v>-</v>
      </c>
      <c r="BK43" s="1289" t="str">
        <f t="shared" si="103"/>
        <v>-</v>
      </c>
      <c r="BL43" s="1289" t="str">
        <f t="shared" si="103"/>
        <v>-</v>
      </c>
      <c r="BM43" s="1290" t="str">
        <f t="shared" si="103"/>
        <v>-</v>
      </c>
      <c r="BN43" s="1291" t="str">
        <f t="shared" si="103"/>
        <v>-</v>
      </c>
      <c r="BO43" s="1289" t="str">
        <f t="shared" si="103"/>
        <v>-</v>
      </c>
      <c r="BP43" s="1289" t="str">
        <f t="shared" si="103"/>
        <v>-</v>
      </c>
      <c r="BQ43" s="1292" t="str">
        <f t="shared" si="103"/>
        <v>-</v>
      </c>
      <c r="BR43" s="296"/>
    </row>
    <row r="44" spans="2:70" ht="22.5" customHeight="1" thickBot="1">
      <c r="B44" s="310"/>
      <c r="C44" s="1293" t="s">
        <v>313</v>
      </c>
      <c r="D44" s="1293"/>
      <c r="E44" s="1293"/>
      <c r="F44" s="1293"/>
      <c r="G44" s="1293"/>
      <c r="H44" s="1293"/>
      <c r="I44" s="1293"/>
      <c r="J44" s="1293"/>
      <c r="K44" s="1293"/>
      <c r="L44" s="1293"/>
      <c r="M44" s="327"/>
      <c r="N44" s="1294"/>
      <c r="O44" s="1295"/>
      <c r="P44" s="1295"/>
      <c r="Q44" s="1295"/>
      <c r="R44" s="1296"/>
      <c r="S44" s="1296"/>
      <c r="T44" s="1296"/>
      <c r="U44" s="1287"/>
      <c r="V44" s="1294"/>
      <c r="W44" s="1295"/>
      <c r="X44" s="1295"/>
      <c r="Y44" s="1295"/>
      <c r="Z44" s="1297"/>
      <c r="AA44" s="1298"/>
      <c r="AB44" s="1298"/>
      <c r="AC44" s="1298"/>
      <c r="AD44" s="1285"/>
      <c r="AE44" s="1286"/>
      <c r="AF44" s="1286"/>
      <c r="AG44" s="1286"/>
      <c r="AH44" s="1284"/>
      <c r="AI44" s="1284"/>
      <c r="AJ44" s="1284"/>
      <c r="AK44" s="1284"/>
      <c r="AL44" s="1285"/>
      <c r="AM44" s="1286"/>
      <c r="AN44" s="1286"/>
      <c r="AO44" s="1286"/>
      <c r="AP44" s="1283"/>
      <c r="AQ44" s="1284"/>
      <c r="AR44" s="1284"/>
      <c r="AS44" s="1278"/>
      <c r="AT44" s="1285"/>
      <c r="AU44" s="1286"/>
      <c r="AV44" s="1286"/>
      <c r="AW44" s="1286"/>
      <c r="AX44" s="1287"/>
      <c r="AY44" s="1279"/>
      <c r="AZ44" s="1279"/>
      <c r="BA44" s="1279"/>
      <c r="BB44" s="1285"/>
      <c r="BC44" s="1286"/>
      <c r="BD44" s="1286"/>
      <c r="BE44" s="1286"/>
      <c r="BF44" s="1284"/>
      <c r="BG44" s="1284"/>
      <c r="BH44" s="1284"/>
      <c r="BI44" s="1284"/>
      <c r="BJ44" s="1285"/>
      <c r="BK44" s="1286"/>
      <c r="BL44" s="1286"/>
      <c r="BM44" s="1286"/>
      <c r="BN44" s="1278"/>
      <c r="BO44" s="1279"/>
      <c r="BP44" s="1279"/>
      <c r="BQ44" s="1280"/>
      <c r="BR44" s="296"/>
    </row>
    <row r="45" spans="2:70" ht="16.5" customHeight="1">
      <c r="B45" s="263"/>
      <c r="C45" s="263"/>
      <c r="D45" s="263"/>
      <c r="E45" s="263"/>
      <c r="F45" s="263"/>
      <c r="G45" s="263"/>
      <c r="H45" s="263"/>
      <c r="I45" s="263"/>
      <c r="J45" s="263"/>
      <c r="K45" s="263"/>
      <c r="L45" s="263"/>
      <c r="M45" s="263"/>
      <c r="N45" s="328" t="s">
        <v>314</v>
      </c>
      <c r="O45" s="263"/>
      <c r="P45" s="263"/>
      <c r="Q45" s="263"/>
      <c r="R45" s="263"/>
      <c r="S45" s="263"/>
      <c r="T45" s="263"/>
      <c r="U45" s="263"/>
      <c r="V45" s="263"/>
      <c r="W45" s="263"/>
      <c r="X45" s="263"/>
      <c r="Y45" s="263"/>
      <c r="Z45" s="263"/>
      <c r="AA45" s="263"/>
      <c r="AB45" s="263"/>
      <c r="AC45" s="263"/>
      <c r="AD45" s="263"/>
      <c r="AE45" s="263"/>
      <c r="AF45" s="263"/>
      <c r="AG45" s="263"/>
      <c r="AH45" s="263"/>
      <c r="AI45" s="263"/>
      <c r="AJ45" s="263"/>
      <c r="AK45" s="263"/>
      <c r="AL45" s="263"/>
      <c r="AM45" s="263"/>
      <c r="AN45" s="263"/>
      <c r="AO45" s="263"/>
      <c r="AP45" s="263"/>
      <c r="AQ45" s="263"/>
      <c r="AR45" s="263"/>
      <c r="AS45" s="263"/>
      <c r="AT45" s="263"/>
      <c r="AU45" s="263"/>
      <c r="AV45" s="263"/>
      <c r="AW45" s="263"/>
      <c r="AX45" s="263"/>
      <c r="AY45" s="263"/>
      <c r="AZ45" s="263"/>
      <c r="BA45" s="263"/>
      <c r="BB45" s="263"/>
      <c r="BC45" s="263"/>
      <c r="BD45" s="263"/>
      <c r="BE45" s="263"/>
      <c r="BF45" s="263"/>
      <c r="BG45" s="263"/>
      <c r="BH45" s="263"/>
      <c r="BI45" s="263"/>
      <c r="BJ45" s="263"/>
      <c r="BK45" s="263"/>
      <c r="BL45" s="263"/>
      <c r="BM45" s="263"/>
      <c r="BN45" s="263"/>
      <c r="BO45" s="263"/>
      <c r="BP45" s="263"/>
      <c r="BQ45" s="263"/>
      <c r="BR45" s="263"/>
    </row>
    <row r="46" spans="2:70" ht="22.5" customHeight="1" thickBot="1">
      <c r="B46" s="263"/>
      <c r="C46" s="263"/>
      <c r="D46" s="263"/>
      <c r="E46" s="263"/>
      <c r="F46" s="263"/>
      <c r="G46" s="263"/>
      <c r="H46" s="263"/>
      <c r="I46" s="263"/>
      <c r="J46" s="263"/>
      <c r="K46" s="263"/>
      <c r="L46" s="263"/>
      <c r="M46" s="263"/>
      <c r="N46" s="263"/>
      <c r="O46" s="263"/>
      <c r="P46" s="263"/>
      <c r="Q46" s="263"/>
      <c r="R46" s="263"/>
      <c r="S46" s="263"/>
      <c r="T46" s="263"/>
      <c r="U46" s="263"/>
      <c r="V46" s="263"/>
      <c r="W46" s="263"/>
      <c r="X46" s="263"/>
      <c r="Y46" s="263"/>
      <c r="Z46" s="263"/>
      <c r="AA46" s="263"/>
      <c r="AB46" s="263"/>
      <c r="AC46" s="263"/>
      <c r="AD46" s="263"/>
      <c r="AE46" s="263"/>
      <c r="AF46" s="263"/>
      <c r="AG46" s="263"/>
      <c r="AH46" s="263"/>
      <c r="AI46" s="263"/>
      <c r="AJ46" s="263"/>
      <c r="AK46" s="263"/>
      <c r="AL46" s="263"/>
      <c r="AM46" s="263"/>
      <c r="AN46" s="263"/>
      <c r="AO46" s="263"/>
      <c r="AP46" s="263"/>
      <c r="AQ46" s="263"/>
      <c r="AR46" s="263"/>
      <c r="AS46" s="263"/>
      <c r="AT46" s="263"/>
      <c r="AU46" s="263"/>
      <c r="AV46" s="263"/>
      <c r="AW46" s="263"/>
      <c r="AX46" s="263"/>
      <c r="AY46" s="263"/>
      <c r="AZ46" s="263"/>
      <c r="BA46" s="263"/>
      <c r="BB46" s="263"/>
      <c r="BC46" s="263"/>
      <c r="BD46" s="263"/>
      <c r="BE46" s="263"/>
      <c r="BF46" s="1281" t="s">
        <v>315</v>
      </c>
      <c r="BG46" s="1281"/>
      <c r="BH46" s="1281"/>
      <c r="BI46" s="1281"/>
      <c r="BJ46" s="1282"/>
      <c r="BK46" s="1282"/>
      <c r="BL46" s="1282"/>
      <c r="BM46" s="1282"/>
      <c r="BN46" s="1282"/>
      <c r="BO46" s="1282"/>
      <c r="BP46" s="1282"/>
      <c r="BQ46" s="1282"/>
      <c r="BR46" s="263"/>
    </row>
    <row r="50" spans="5:5" ht="16.5" hidden="1">
      <c r="E50" s="263"/>
    </row>
    <row r="51" spans="5:5" ht="16.5" hidden="1">
      <c r="E51" s="263" t="s">
        <v>316</v>
      </c>
    </row>
    <row r="52" spans="5:5" ht="16.5" hidden="1">
      <c r="E52" s="263" t="s">
        <v>317</v>
      </c>
    </row>
    <row r="53" spans="5:5" ht="16.5" hidden="1">
      <c r="E53" s="263"/>
    </row>
    <row r="54" spans="5:5" ht="16.5">
      <c r="E54" s="263"/>
    </row>
  </sheetData>
  <sheetProtection sheet="1" objects="1" scenarios="1" formatCells="0" formatColumns="0" formatRows="0"/>
  <dataConsolidate>
    <dataRefs count="1">
      <dataRef ref="E52:E53" sheet="新経営改善計画書(5年)" r:id="rId1"/>
    </dataRefs>
  </dataConsolidate>
  <mergeCells count="430">
    <mergeCell ref="BB5:BO6"/>
    <mergeCell ref="B6:D6"/>
    <mergeCell ref="E6:G6"/>
    <mergeCell ref="AD6:AG6"/>
    <mergeCell ref="AI6:AJ6"/>
    <mergeCell ref="AL6:AP6"/>
    <mergeCell ref="A1:BR2"/>
    <mergeCell ref="BB3:BO4"/>
    <mergeCell ref="B4:C4"/>
    <mergeCell ref="AB4:AE4"/>
    <mergeCell ref="AG4:AH4"/>
    <mergeCell ref="AK4:AN4"/>
    <mergeCell ref="AP4:AQ4"/>
    <mergeCell ref="AR4:AS4"/>
    <mergeCell ref="BB8:BD8"/>
    <mergeCell ref="BJ8:BL8"/>
    <mergeCell ref="N9:Q9"/>
    <mergeCell ref="R9:U9"/>
    <mergeCell ref="V9:Y9"/>
    <mergeCell ref="Z9:AC9"/>
    <mergeCell ref="AD9:AG9"/>
    <mergeCell ref="AH9:AK9"/>
    <mergeCell ref="AL9:AO9"/>
    <mergeCell ref="AP9:AS9"/>
    <mergeCell ref="N8:P8"/>
    <mergeCell ref="V8:X8"/>
    <mergeCell ref="AD8:AF8"/>
    <mergeCell ref="AL8:AN8"/>
    <mergeCell ref="AT8:AV8"/>
    <mergeCell ref="AT9:AW9"/>
    <mergeCell ref="AX9:BA9"/>
    <mergeCell ref="BB9:BE9"/>
    <mergeCell ref="BF9:BI9"/>
    <mergeCell ref="BJ9:BM9"/>
    <mergeCell ref="BN9:BQ9"/>
    <mergeCell ref="C10:L11"/>
    <mergeCell ref="N10:Q11"/>
    <mergeCell ref="R10:U11"/>
    <mergeCell ref="V10:Y11"/>
    <mergeCell ref="Z10:AC11"/>
    <mergeCell ref="C8:L9"/>
    <mergeCell ref="BB10:BE11"/>
    <mergeCell ref="BF10:BI11"/>
    <mergeCell ref="BJ10:BM11"/>
    <mergeCell ref="BN10:BQ11"/>
    <mergeCell ref="C12:L13"/>
    <mergeCell ref="N12:Q13"/>
    <mergeCell ref="R12:U13"/>
    <mergeCell ref="V12:Y13"/>
    <mergeCell ref="Z12:AC13"/>
    <mergeCell ref="AD12:AG13"/>
    <mergeCell ref="AD10:AG11"/>
    <mergeCell ref="AH10:AK11"/>
    <mergeCell ref="AL10:AO11"/>
    <mergeCell ref="AP10:AS11"/>
    <mergeCell ref="AT10:AW11"/>
    <mergeCell ref="AX10:BA11"/>
    <mergeCell ref="BF12:BI13"/>
    <mergeCell ref="BJ12:BM13"/>
    <mergeCell ref="BN12:BQ13"/>
    <mergeCell ref="C14:L15"/>
    <mergeCell ref="N14:Q15"/>
    <mergeCell ref="R14:U15"/>
    <mergeCell ref="V14:Y15"/>
    <mergeCell ref="Z14:AC15"/>
    <mergeCell ref="AD14:AG15"/>
    <mergeCell ref="AH14:AK15"/>
    <mergeCell ref="AH12:AK13"/>
    <mergeCell ref="AL12:AO13"/>
    <mergeCell ref="AP12:AS13"/>
    <mergeCell ref="AT12:AW13"/>
    <mergeCell ref="AX12:BA13"/>
    <mergeCell ref="BB12:BE13"/>
    <mergeCell ref="BJ14:BM15"/>
    <mergeCell ref="BN14:BQ15"/>
    <mergeCell ref="C16:L17"/>
    <mergeCell ref="N16:Q17"/>
    <mergeCell ref="R16:U17"/>
    <mergeCell ref="V16:Y17"/>
    <mergeCell ref="Z16:AC17"/>
    <mergeCell ref="AD16:AG17"/>
    <mergeCell ref="AH16:AK17"/>
    <mergeCell ref="AL16:AO17"/>
    <mergeCell ref="AL14:AO15"/>
    <mergeCell ref="AP14:AS15"/>
    <mergeCell ref="AT14:AW15"/>
    <mergeCell ref="AX14:BA15"/>
    <mergeCell ref="BB14:BE15"/>
    <mergeCell ref="BF14:BI15"/>
    <mergeCell ref="AT18:AW19"/>
    <mergeCell ref="AX18:BA19"/>
    <mergeCell ref="BB18:BE19"/>
    <mergeCell ref="BF18:BI19"/>
    <mergeCell ref="BJ18:BM19"/>
    <mergeCell ref="BN18:BQ19"/>
    <mergeCell ref="BN16:BQ17"/>
    <mergeCell ref="C18:L19"/>
    <mergeCell ref="N18:Q19"/>
    <mergeCell ref="R18:U19"/>
    <mergeCell ref="V18:Y19"/>
    <mergeCell ref="Z18:AC19"/>
    <mergeCell ref="AD18:AG19"/>
    <mergeCell ref="AH18:AK19"/>
    <mergeCell ref="AL18:AO19"/>
    <mergeCell ref="AP18:AS19"/>
    <mergeCell ref="AP16:AS17"/>
    <mergeCell ref="AT16:AW17"/>
    <mergeCell ref="AX16:BA17"/>
    <mergeCell ref="BB16:BE17"/>
    <mergeCell ref="BF16:BI17"/>
    <mergeCell ref="BJ16:BM17"/>
    <mergeCell ref="BF20:BI21"/>
    <mergeCell ref="BJ20:BM21"/>
    <mergeCell ref="BN20:BQ21"/>
    <mergeCell ref="C22:L22"/>
    <mergeCell ref="N22:Q22"/>
    <mergeCell ref="R22:U22"/>
    <mergeCell ref="V22:Y22"/>
    <mergeCell ref="Z22:AC22"/>
    <mergeCell ref="AD22:AG22"/>
    <mergeCell ref="AH22:AK22"/>
    <mergeCell ref="AH20:AK21"/>
    <mergeCell ref="AL20:AO21"/>
    <mergeCell ref="AP20:AS21"/>
    <mergeCell ref="AT20:AW21"/>
    <mergeCell ref="AX20:BA21"/>
    <mergeCell ref="BB20:BE21"/>
    <mergeCell ref="C20:L21"/>
    <mergeCell ref="N20:Q21"/>
    <mergeCell ref="R20:U21"/>
    <mergeCell ref="V20:Y21"/>
    <mergeCell ref="Z20:AC21"/>
    <mergeCell ref="AD20:AG21"/>
    <mergeCell ref="BJ22:BM22"/>
    <mergeCell ref="BN22:BQ22"/>
    <mergeCell ref="C23:L23"/>
    <mergeCell ref="N23:Q23"/>
    <mergeCell ref="R23:U23"/>
    <mergeCell ref="V23:Y23"/>
    <mergeCell ref="Z23:AC23"/>
    <mergeCell ref="AD23:AG23"/>
    <mergeCell ref="AH23:AK23"/>
    <mergeCell ref="AL23:AO23"/>
    <mergeCell ref="AL22:AO22"/>
    <mergeCell ref="AP22:AS22"/>
    <mergeCell ref="AT22:AW22"/>
    <mergeCell ref="AX22:BA22"/>
    <mergeCell ref="BB22:BE22"/>
    <mergeCell ref="BF22:BI22"/>
    <mergeCell ref="AT24:AW24"/>
    <mergeCell ref="AX24:BA24"/>
    <mergeCell ref="BB24:BE24"/>
    <mergeCell ref="BF24:BI24"/>
    <mergeCell ref="BJ24:BM24"/>
    <mergeCell ref="BN24:BQ24"/>
    <mergeCell ref="BN23:BQ23"/>
    <mergeCell ref="C24:L24"/>
    <mergeCell ref="N24:Q24"/>
    <mergeCell ref="R24:U24"/>
    <mergeCell ref="V24:Y24"/>
    <mergeCell ref="Z24:AC24"/>
    <mergeCell ref="AD24:AG24"/>
    <mergeCell ref="AH24:AK24"/>
    <mergeCell ref="AL24:AO24"/>
    <mergeCell ref="AP24:AS24"/>
    <mergeCell ref="AP23:AS23"/>
    <mergeCell ref="AT23:AW23"/>
    <mergeCell ref="AX23:BA23"/>
    <mergeCell ref="BB23:BE23"/>
    <mergeCell ref="BF23:BI23"/>
    <mergeCell ref="BJ23:BM23"/>
    <mergeCell ref="BF25:BI26"/>
    <mergeCell ref="BJ25:BM26"/>
    <mergeCell ref="BN25:BQ26"/>
    <mergeCell ref="C27:L27"/>
    <mergeCell ref="N27:Q27"/>
    <mergeCell ref="R27:U27"/>
    <mergeCell ref="V27:Y27"/>
    <mergeCell ref="Z27:AC27"/>
    <mergeCell ref="AD27:AG27"/>
    <mergeCell ref="AH27:AK27"/>
    <mergeCell ref="AH25:AK26"/>
    <mergeCell ref="AL25:AO26"/>
    <mergeCell ref="AP25:AS26"/>
    <mergeCell ref="AT25:AW26"/>
    <mergeCell ref="AX25:BA26"/>
    <mergeCell ref="BB25:BE26"/>
    <mergeCell ref="C25:L26"/>
    <mergeCell ref="N25:Q26"/>
    <mergeCell ref="R25:U26"/>
    <mergeCell ref="V25:Y26"/>
    <mergeCell ref="Z25:AC26"/>
    <mergeCell ref="AD25:AG26"/>
    <mergeCell ref="BJ27:BM27"/>
    <mergeCell ref="BN27:BQ27"/>
    <mergeCell ref="C28:L28"/>
    <mergeCell ref="N28:Q28"/>
    <mergeCell ref="R28:U28"/>
    <mergeCell ref="V28:Y28"/>
    <mergeCell ref="Z28:AC28"/>
    <mergeCell ref="AD28:AG28"/>
    <mergeCell ref="AH28:AK28"/>
    <mergeCell ref="AL28:AO28"/>
    <mergeCell ref="AL27:AO27"/>
    <mergeCell ref="AP27:AS27"/>
    <mergeCell ref="AT27:AW27"/>
    <mergeCell ref="AX27:BA27"/>
    <mergeCell ref="BB27:BE27"/>
    <mergeCell ref="BF27:BI27"/>
    <mergeCell ref="AT29:AW29"/>
    <mergeCell ref="AX29:BA29"/>
    <mergeCell ref="BB29:BE29"/>
    <mergeCell ref="BF29:BI29"/>
    <mergeCell ref="BJ29:BM29"/>
    <mergeCell ref="BN29:BQ29"/>
    <mergeCell ref="BN28:BQ28"/>
    <mergeCell ref="C29:L29"/>
    <mergeCell ref="N29:Q29"/>
    <mergeCell ref="R29:U29"/>
    <mergeCell ref="V29:Y29"/>
    <mergeCell ref="Z29:AC29"/>
    <mergeCell ref="AD29:AG29"/>
    <mergeCell ref="AH29:AK29"/>
    <mergeCell ref="AL29:AO29"/>
    <mergeCell ref="AP29:AS29"/>
    <mergeCell ref="AP28:AS28"/>
    <mergeCell ref="AT28:AW28"/>
    <mergeCell ref="AX28:BA28"/>
    <mergeCell ref="BB28:BE28"/>
    <mergeCell ref="BF28:BI28"/>
    <mergeCell ref="BJ28:BM28"/>
    <mergeCell ref="BF30:BI30"/>
    <mergeCell ref="BJ30:BM30"/>
    <mergeCell ref="BN30:BQ30"/>
    <mergeCell ref="C31:L31"/>
    <mergeCell ref="N31:Q31"/>
    <mergeCell ref="R31:U31"/>
    <mergeCell ref="V31:Y31"/>
    <mergeCell ref="Z31:AC31"/>
    <mergeCell ref="AD31:AG31"/>
    <mergeCell ref="AH31:AK31"/>
    <mergeCell ref="AH30:AK30"/>
    <mergeCell ref="AL30:AO30"/>
    <mergeCell ref="AP30:AS30"/>
    <mergeCell ref="AT30:AW30"/>
    <mergeCell ref="AX30:BA30"/>
    <mergeCell ref="BB30:BE30"/>
    <mergeCell ref="C30:L30"/>
    <mergeCell ref="N30:Q30"/>
    <mergeCell ref="R30:U30"/>
    <mergeCell ref="V30:Y30"/>
    <mergeCell ref="Z30:AC30"/>
    <mergeCell ref="AD30:AG30"/>
    <mergeCell ref="BJ31:BM31"/>
    <mergeCell ref="BN31:BQ31"/>
    <mergeCell ref="C32:L32"/>
    <mergeCell ref="N32:Q32"/>
    <mergeCell ref="R32:U32"/>
    <mergeCell ref="V32:Y32"/>
    <mergeCell ref="Z32:AC32"/>
    <mergeCell ref="AD32:AG32"/>
    <mergeCell ref="AH32:AK32"/>
    <mergeCell ref="AL32:AO32"/>
    <mergeCell ref="AL31:AO31"/>
    <mergeCell ref="AP31:AS31"/>
    <mergeCell ref="AT31:AW31"/>
    <mergeCell ref="AX31:BA31"/>
    <mergeCell ref="BB31:BE31"/>
    <mergeCell ref="BF31:BI31"/>
    <mergeCell ref="BF33:BI33"/>
    <mergeCell ref="BJ33:BM33"/>
    <mergeCell ref="BN33:BQ33"/>
    <mergeCell ref="BN32:BQ32"/>
    <mergeCell ref="C33:L33"/>
    <mergeCell ref="N33:Q33"/>
    <mergeCell ref="R33:U33"/>
    <mergeCell ref="V33:Y33"/>
    <mergeCell ref="Z33:AC33"/>
    <mergeCell ref="AD33:AG33"/>
    <mergeCell ref="AH33:AK33"/>
    <mergeCell ref="AL33:AO33"/>
    <mergeCell ref="AP33:AS33"/>
    <mergeCell ref="AP32:AS32"/>
    <mergeCell ref="AT32:AW32"/>
    <mergeCell ref="AX32:BA32"/>
    <mergeCell ref="BB32:BE32"/>
    <mergeCell ref="BF32:BI32"/>
    <mergeCell ref="BJ32:BM32"/>
    <mergeCell ref="C34:K34"/>
    <mergeCell ref="C35:L35"/>
    <mergeCell ref="N35:Q35"/>
    <mergeCell ref="R35:U35"/>
    <mergeCell ref="V35:Y35"/>
    <mergeCell ref="Z35:AC35"/>
    <mergeCell ref="AT33:AW33"/>
    <mergeCell ref="AX33:BA33"/>
    <mergeCell ref="BB33:BE33"/>
    <mergeCell ref="BB35:BE35"/>
    <mergeCell ref="BF35:BI35"/>
    <mergeCell ref="BJ35:BM35"/>
    <mergeCell ref="BN35:BQ35"/>
    <mergeCell ref="C36:L36"/>
    <mergeCell ref="N36:Q36"/>
    <mergeCell ref="R36:U36"/>
    <mergeCell ref="V36:Y36"/>
    <mergeCell ref="Z36:AC36"/>
    <mergeCell ref="AD36:AG36"/>
    <mergeCell ref="AD35:AG35"/>
    <mergeCell ref="AH35:AK35"/>
    <mergeCell ref="AL35:AO35"/>
    <mergeCell ref="AP35:AS35"/>
    <mergeCell ref="AT35:AW35"/>
    <mergeCell ref="AX35:BA35"/>
    <mergeCell ref="BF36:BI36"/>
    <mergeCell ref="BJ36:BM36"/>
    <mergeCell ref="BN36:BQ36"/>
    <mergeCell ref="C37:L37"/>
    <mergeCell ref="N37:Q37"/>
    <mergeCell ref="R37:U37"/>
    <mergeCell ref="V37:Y37"/>
    <mergeCell ref="Z37:AC37"/>
    <mergeCell ref="AD37:AG37"/>
    <mergeCell ref="AH37:AK37"/>
    <mergeCell ref="AH36:AK36"/>
    <mergeCell ref="AL36:AO36"/>
    <mergeCell ref="AP36:AS36"/>
    <mergeCell ref="AT36:AW36"/>
    <mergeCell ref="AX36:BA36"/>
    <mergeCell ref="BB36:BE36"/>
    <mergeCell ref="BJ37:BM37"/>
    <mergeCell ref="BN37:BQ37"/>
    <mergeCell ref="C38:L38"/>
    <mergeCell ref="N38:Q38"/>
    <mergeCell ref="R38:U38"/>
    <mergeCell ref="V38:Y38"/>
    <mergeCell ref="Z38:AC38"/>
    <mergeCell ref="AD38:AG38"/>
    <mergeCell ref="AH38:AK38"/>
    <mergeCell ref="AL38:AO38"/>
    <mergeCell ref="AL37:AO37"/>
    <mergeCell ref="AP37:AS37"/>
    <mergeCell ref="AT37:AW37"/>
    <mergeCell ref="AX37:BA37"/>
    <mergeCell ref="BB37:BE37"/>
    <mergeCell ref="BF37:BI37"/>
    <mergeCell ref="AT39:AW39"/>
    <mergeCell ref="AX39:BA39"/>
    <mergeCell ref="BB39:BE39"/>
    <mergeCell ref="BF39:BI39"/>
    <mergeCell ref="BJ39:BM39"/>
    <mergeCell ref="BN39:BQ39"/>
    <mergeCell ref="BN38:BQ38"/>
    <mergeCell ref="C39:L39"/>
    <mergeCell ref="N39:Q39"/>
    <mergeCell ref="R39:U39"/>
    <mergeCell ref="V39:Y39"/>
    <mergeCell ref="Z39:AC39"/>
    <mergeCell ref="AD39:AG39"/>
    <mergeCell ref="AH39:AK39"/>
    <mergeCell ref="AL39:AO39"/>
    <mergeCell ref="AP39:AS39"/>
    <mergeCell ref="AP38:AS38"/>
    <mergeCell ref="AT38:AW38"/>
    <mergeCell ref="AX38:BA38"/>
    <mergeCell ref="BB38:BE38"/>
    <mergeCell ref="BF38:BI38"/>
    <mergeCell ref="BJ38:BM38"/>
    <mergeCell ref="BF40:BI40"/>
    <mergeCell ref="BJ40:BM40"/>
    <mergeCell ref="BN40:BQ40"/>
    <mergeCell ref="C41:K41"/>
    <mergeCell ref="C42:L42"/>
    <mergeCell ref="N42:Q42"/>
    <mergeCell ref="R42:U42"/>
    <mergeCell ref="V42:Y42"/>
    <mergeCell ref="Z42:AC42"/>
    <mergeCell ref="AD42:AG42"/>
    <mergeCell ref="AH40:AK40"/>
    <mergeCell ref="AL40:AO40"/>
    <mergeCell ref="AP40:AS40"/>
    <mergeCell ref="AT40:AW40"/>
    <mergeCell ref="AX40:BA40"/>
    <mergeCell ref="BB40:BE40"/>
    <mergeCell ref="C40:L40"/>
    <mergeCell ref="N40:Q40"/>
    <mergeCell ref="R40:U40"/>
    <mergeCell ref="V40:Y40"/>
    <mergeCell ref="Z40:AC40"/>
    <mergeCell ref="AD40:AG40"/>
    <mergeCell ref="BF42:BI42"/>
    <mergeCell ref="BJ42:BM42"/>
    <mergeCell ref="BN42:BQ42"/>
    <mergeCell ref="C43:L43"/>
    <mergeCell ref="N43:Q43"/>
    <mergeCell ref="R43:U43"/>
    <mergeCell ref="V43:Y43"/>
    <mergeCell ref="Z43:AC43"/>
    <mergeCell ref="AD43:AG43"/>
    <mergeCell ref="AH43:AK43"/>
    <mergeCell ref="AH42:AK42"/>
    <mergeCell ref="AL42:AO42"/>
    <mergeCell ref="AP42:AS42"/>
    <mergeCell ref="AT42:AW42"/>
    <mergeCell ref="AX42:BA42"/>
    <mergeCell ref="BB42:BE42"/>
    <mergeCell ref="BJ43:BM43"/>
    <mergeCell ref="BN43:BQ43"/>
    <mergeCell ref="C44:L44"/>
    <mergeCell ref="N44:Q44"/>
    <mergeCell ref="R44:U44"/>
    <mergeCell ref="V44:Y44"/>
    <mergeCell ref="Z44:AC44"/>
    <mergeCell ref="AD44:AG44"/>
    <mergeCell ref="AH44:AK44"/>
    <mergeCell ref="AL44:AO44"/>
    <mergeCell ref="AL43:AO43"/>
    <mergeCell ref="AP43:AS43"/>
    <mergeCell ref="AT43:AW43"/>
    <mergeCell ref="AX43:BA43"/>
    <mergeCell ref="BB43:BE43"/>
    <mergeCell ref="BF43:BI43"/>
    <mergeCell ref="BN44:BQ44"/>
    <mergeCell ref="BF46:BI46"/>
    <mergeCell ref="BJ46:BQ46"/>
    <mergeCell ref="AP44:AS44"/>
    <mergeCell ref="AT44:AW44"/>
    <mergeCell ref="AX44:BA44"/>
    <mergeCell ref="BB44:BE44"/>
    <mergeCell ref="BF44:BI44"/>
    <mergeCell ref="BJ44:BM44"/>
  </mergeCells>
  <phoneticPr fontId="4"/>
  <dataValidations count="1">
    <dataValidation type="list" allowBlank="1" showInputMessage="1" showErrorMessage="1" sqref="E6" xr:uid="{554D7BAB-7053-4568-B6B8-F7CA3CBA2F7B}">
      <formula1>$E$51:$E$52</formula1>
    </dataValidation>
  </dataValidations>
  <printOptions horizontalCentered="1" verticalCentered="1"/>
  <pageMargins left="0.23622047244094491" right="0.23622047244094491" top="0.31496062992125984" bottom="0.19685039370078741" header="0.19685039370078741" footer="0.19685039370078741"/>
  <pageSetup paperSize="9" scale="74" orientation="landscape" r:id="rId2"/>
  <drawing r:id="rId3"/>
  <legacyDrawing r:id="rId4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938CD-B6F2-4A44-8CB0-99AD8015F27C}">
  <sheetPr>
    <tabColor rgb="FFFF0000"/>
  </sheetPr>
  <dimension ref="C2:AZ44"/>
  <sheetViews>
    <sheetView showGridLines="0" zoomScaleNormal="100" workbookViewId="0">
      <selection activeCell="BH13" sqref="BH13"/>
    </sheetView>
  </sheetViews>
  <sheetFormatPr defaultRowHeight="18.75"/>
  <cols>
    <col min="1" max="67" width="2.625" style="329" customWidth="1"/>
    <col min="68" max="16384" width="9" style="329"/>
  </cols>
  <sheetData>
    <row r="2" spans="3:52" ht="12" customHeight="1">
      <c r="C2" s="1539" t="s">
        <v>318</v>
      </c>
      <c r="D2" s="1540"/>
      <c r="E2" s="1540"/>
      <c r="F2" s="1540"/>
      <c r="G2" s="1540"/>
      <c r="H2" s="1540"/>
      <c r="I2" s="1540"/>
      <c r="J2" s="1540"/>
      <c r="K2" s="1540"/>
      <c r="L2" s="1540"/>
      <c r="M2" s="1540"/>
      <c r="N2" s="1540"/>
      <c r="O2" s="1540"/>
      <c r="P2" s="1540"/>
      <c r="Q2" s="1540"/>
      <c r="R2" s="1540"/>
      <c r="S2" s="1540"/>
      <c r="T2" s="1540"/>
      <c r="U2" s="1540"/>
      <c r="V2" s="1540"/>
      <c r="W2" s="1540"/>
      <c r="X2" s="1540"/>
      <c r="Y2" s="1540"/>
      <c r="Z2" s="1540"/>
      <c r="AA2" s="1541"/>
      <c r="AB2" s="1540" t="s">
        <v>319</v>
      </c>
      <c r="AC2" s="1540"/>
      <c r="AD2" s="1540"/>
      <c r="AE2" s="1540"/>
      <c r="AF2" s="1540"/>
      <c r="AG2" s="1540"/>
      <c r="AH2" s="1540"/>
      <c r="AI2" s="1540"/>
      <c r="AJ2" s="1540"/>
      <c r="AK2" s="1540"/>
      <c r="AL2" s="1540"/>
      <c r="AM2" s="1540"/>
      <c r="AN2" s="1540"/>
      <c r="AO2" s="1540"/>
      <c r="AP2" s="1540"/>
      <c r="AQ2" s="1540"/>
      <c r="AR2" s="1540"/>
      <c r="AS2" s="1540"/>
      <c r="AT2" s="1540"/>
      <c r="AU2" s="1540"/>
      <c r="AV2" s="1540"/>
      <c r="AW2" s="1540"/>
      <c r="AX2" s="1540"/>
      <c r="AY2" s="1540"/>
      <c r="AZ2" s="1543"/>
    </row>
    <row r="3" spans="3:52" ht="12" customHeight="1">
      <c r="C3" s="1535"/>
      <c r="D3" s="1536"/>
      <c r="E3" s="1536"/>
      <c r="F3" s="1536"/>
      <c r="G3" s="1536"/>
      <c r="H3" s="1536"/>
      <c r="I3" s="1536"/>
      <c r="J3" s="1536"/>
      <c r="K3" s="1536"/>
      <c r="L3" s="1536"/>
      <c r="M3" s="1536"/>
      <c r="N3" s="1536"/>
      <c r="O3" s="1536"/>
      <c r="P3" s="1536"/>
      <c r="Q3" s="1536"/>
      <c r="R3" s="1536"/>
      <c r="S3" s="1536"/>
      <c r="T3" s="1536"/>
      <c r="U3" s="1536"/>
      <c r="V3" s="1536"/>
      <c r="W3" s="1536"/>
      <c r="X3" s="1536"/>
      <c r="Y3" s="1536"/>
      <c r="Z3" s="1536"/>
      <c r="AA3" s="1542"/>
      <c r="AB3" s="1536"/>
      <c r="AC3" s="1536"/>
      <c r="AD3" s="1536"/>
      <c r="AE3" s="1536"/>
      <c r="AF3" s="1536"/>
      <c r="AG3" s="1536"/>
      <c r="AH3" s="1536"/>
      <c r="AI3" s="1536"/>
      <c r="AJ3" s="1536"/>
      <c r="AK3" s="1536"/>
      <c r="AL3" s="1536"/>
      <c r="AM3" s="1536"/>
      <c r="AN3" s="1536"/>
      <c r="AO3" s="1536"/>
      <c r="AP3" s="1536"/>
      <c r="AQ3" s="1536"/>
      <c r="AR3" s="1536"/>
      <c r="AS3" s="1536"/>
      <c r="AT3" s="1536"/>
      <c r="AU3" s="1536"/>
      <c r="AV3" s="1536"/>
      <c r="AW3" s="1536"/>
      <c r="AX3" s="1536"/>
      <c r="AY3" s="1536"/>
      <c r="AZ3" s="1544"/>
    </row>
    <row r="4" spans="3:52" ht="12" customHeight="1">
      <c r="C4" s="1511"/>
      <c r="D4" s="1512"/>
      <c r="E4" s="1512"/>
      <c r="F4" s="1512"/>
      <c r="G4" s="1512"/>
      <c r="H4" s="1512"/>
      <c r="I4" s="1512"/>
      <c r="J4" s="1512"/>
      <c r="K4" s="1512"/>
      <c r="L4" s="1512"/>
      <c r="M4" s="1512"/>
      <c r="N4" s="1512"/>
      <c r="O4" s="1512"/>
      <c r="P4" s="1512"/>
      <c r="Q4" s="1512"/>
      <c r="R4" s="1512"/>
      <c r="S4" s="1512"/>
      <c r="T4" s="1512"/>
      <c r="U4" s="1512"/>
      <c r="V4" s="1512"/>
      <c r="W4" s="1512"/>
      <c r="X4" s="1512"/>
      <c r="Y4" s="1512"/>
      <c r="Z4" s="1512"/>
      <c r="AA4" s="1518"/>
      <c r="AB4" s="1517"/>
      <c r="AC4" s="1512"/>
      <c r="AD4" s="1512"/>
      <c r="AE4" s="1512"/>
      <c r="AF4" s="1512"/>
      <c r="AG4" s="1512"/>
      <c r="AH4" s="1512"/>
      <c r="AI4" s="1512"/>
      <c r="AJ4" s="1512"/>
      <c r="AK4" s="1512"/>
      <c r="AL4" s="1512"/>
      <c r="AM4" s="1512"/>
      <c r="AN4" s="1512"/>
      <c r="AO4" s="1512"/>
      <c r="AP4" s="1512"/>
      <c r="AQ4" s="1512"/>
      <c r="AR4" s="1512"/>
      <c r="AS4" s="1512"/>
      <c r="AT4" s="1512"/>
      <c r="AU4" s="1512"/>
      <c r="AV4" s="1512"/>
      <c r="AW4" s="1512"/>
      <c r="AX4" s="1512"/>
      <c r="AY4" s="1512"/>
      <c r="AZ4" s="1523"/>
    </row>
    <row r="5" spans="3:52" ht="12" customHeight="1">
      <c r="C5" s="1513"/>
      <c r="D5" s="1514"/>
      <c r="E5" s="1514"/>
      <c r="F5" s="1514"/>
      <c r="G5" s="1514"/>
      <c r="H5" s="1514"/>
      <c r="I5" s="1514"/>
      <c r="J5" s="1514"/>
      <c r="K5" s="1514"/>
      <c r="L5" s="1514"/>
      <c r="M5" s="1514"/>
      <c r="N5" s="1514"/>
      <c r="O5" s="1514"/>
      <c r="P5" s="1514"/>
      <c r="Q5" s="1514"/>
      <c r="R5" s="1514"/>
      <c r="S5" s="1514"/>
      <c r="T5" s="1514"/>
      <c r="U5" s="1514"/>
      <c r="V5" s="1514"/>
      <c r="W5" s="1514"/>
      <c r="X5" s="1514"/>
      <c r="Y5" s="1514"/>
      <c r="Z5" s="1514"/>
      <c r="AA5" s="1520"/>
      <c r="AB5" s="1519"/>
      <c r="AC5" s="1514"/>
      <c r="AD5" s="1514"/>
      <c r="AE5" s="1514"/>
      <c r="AF5" s="1514"/>
      <c r="AG5" s="1514"/>
      <c r="AH5" s="1514"/>
      <c r="AI5" s="1514"/>
      <c r="AJ5" s="1514"/>
      <c r="AK5" s="1514"/>
      <c r="AL5" s="1514"/>
      <c r="AM5" s="1514"/>
      <c r="AN5" s="1514"/>
      <c r="AO5" s="1514"/>
      <c r="AP5" s="1514"/>
      <c r="AQ5" s="1514"/>
      <c r="AR5" s="1514"/>
      <c r="AS5" s="1514"/>
      <c r="AT5" s="1514"/>
      <c r="AU5" s="1514"/>
      <c r="AV5" s="1514"/>
      <c r="AW5" s="1514"/>
      <c r="AX5" s="1514"/>
      <c r="AY5" s="1514"/>
      <c r="AZ5" s="1524"/>
    </row>
    <row r="6" spans="3:52" ht="12" customHeight="1">
      <c r="C6" s="1513"/>
      <c r="D6" s="1514"/>
      <c r="E6" s="1514"/>
      <c r="F6" s="1514"/>
      <c r="G6" s="1514"/>
      <c r="H6" s="1514"/>
      <c r="I6" s="1514"/>
      <c r="J6" s="1514"/>
      <c r="K6" s="1514"/>
      <c r="L6" s="1514"/>
      <c r="M6" s="1514"/>
      <c r="N6" s="1514"/>
      <c r="O6" s="1514"/>
      <c r="P6" s="1514"/>
      <c r="Q6" s="1514"/>
      <c r="R6" s="1514"/>
      <c r="S6" s="1514"/>
      <c r="T6" s="1514"/>
      <c r="U6" s="1514"/>
      <c r="V6" s="1514"/>
      <c r="W6" s="1514"/>
      <c r="X6" s="1514"/>
      <c r="Y6" s="1514"/>
      <c r="Z6" s="1514"/>
      <c r="AA6" s="1520"/>
      <c r="AB6" s="1519"/>
      <c r="AC6" s="1514"/>
      <c r="AD6" s="1514"/>
      <c r="AE6" s="1514"/>
      <c r="AF6" s="1514"/>
      <c r="AG6" s="1514"/>
      <c r="AH6" s="1514"/>
      <c r="AI6" s="1514"/>
      <c r="AJ6" s="1514"/>
      <c r="AK6" s="1514"/>
      <c r="AL6" s="1514"/>
      <c r="AM6" s="1514"/>
      <c r="AN6" s="1514"/>
      <c r="AO6" s="1514"/>
      <c r="AP6" s="1514"/>
      <c r="AQ6" s="1514"/>
      <c r="AR6" s="1514"/>
      <c r="AS6" s="1514"/>
      <c r="AT6" s="1514"/>
      <c r="AU6" s="1514"/>
      <c r="AV6" s="1514"/>
      <c r="AW6" s="1514"/>
      <c r="AX6" s="1514"/>
      <c r="AY6" s="1514"/>
      <c r="AZ6" s="1524"/>
    </row>
    <row r="7" spans="3:52" ht="12" customHeight="1">
      <c r="C7" s="1513"/>
      <c r="D7" s="1514"/>
      <c r="E7" s="1514"/>
      <c r="F7" s="1514"/>
      <c r="G7" s="1514"/>
      <c r="H7" s="1514"/>
      <c r="I7" s="1514"/>
      <c r="J7" s="1514"/>
      <c r="K7" s="1514"/>
      <c r="L7" s="1514"/>
      <c r="M7" s="1514"/>
      <c r="N7" s="1514"/>
      <c r="O7" s="1514"/>
      <c r="P7" s="1514"/>
      <c r="Q7" s="1514"/>
      <c r="R7" s="1514"/>
      <c r="S7" s="1514"/>
      <c r="T7" s="1514"/>
      <c r="U7" s="1514"/>
      <c r="V7" s="1514"/>
      <c r="W7" s="1514"/>
      <c r="X7" s="1514"/>
      <c r="Y7" s="1514"/>
      <c r="Z7" s="1514"/>
      <c r="AA7" s="1520"/>
      <c r="AB7" s="1519"/>
      <c r="AC7" s="1514"/>
      <c r="AD7" s="1514"/>
      <c r="AE7" s="1514"/>
      <c r="AF7" s="1514"/>
      <c r="AG7" s="1514"/>
      <c r="AH7" s="1514"/>
      <c r="AI7" s="1514"/>
      <c r="AJ7" s="1514"/>
      <c r="AK7" s="1514"/>
      <c r="AL7" s="1514"/>
      <c r="AM7" s="1514"/>
      <c r="AN7" s="1514"/>
      <c r="AO7" s="1514"/>
      <c r="AP7" s="1514"/>
      <c r="AQ7" s="1514"/>
      <c r="AR7" s="1514"/>
      <c r="AS7" s="1514"/>
      <c r="AT7" s="1514"/>
      <c r="AU7" s="1514"/>
      <c r="AV7" s="1514"/>
      <c r="AW7" s="1514"/>
      <c r="AX7" s="1514"/>
      <c r="AY7" s="1514"/>
      <c r="AZ7" s="1524"/>
    </row>
    <row r="8" spans="3:52" ht="12" customHeight="1">
      <c r="C8" s="1513"/>
      <c r="D8" s="1514"/>
      <c r="E8" s="1514"/>
      <c r="F8" s="1514"/>
      <c r="G8" s="1514"/>
      <c r="H8" s="1514"/>
      <c r="I8" s="1514"/>
      <c r="J8" s="1514"/>
      <c r="K8" s="1514"/>
      <c r="L8" s="1514"/>
      <c r="M8" s="1514"/>
      <c r="N8" s="1514"/>
      <c r="O8" s="1514"/>
      <c r="P8" s="1514"/>
      <c r="Q8" s="1514"/>
      <c r="R8" s="1514"/>
      <c r="S8" s="1514"/>
      <c r="T8" s="1514"/>
      <c r="U8" s="1514"/>
      <c r="V8" s="1514"/>
      <c r="W8" s="1514"/>
      <c r="X8" s="1514"/>
      <c r="Y8" s="1514"/>
      <c r="Z8" s="1514"/>
      <c r="AA8" s="1520"/>
      <c r="AB8" s="1519"/>
      <c r="AC8" s="1514"/>
      <c r="AD8" s="1514"/>
      <c r="AE8" s="1514"/>
      <c r="AF8" s="1514"/>
      <c r="AG8" s="1514"/>
      <c r="AH8" s="1514"/>
      <c r="AI8" s="1514"/>
      <c r="AJ8" s="1514"/>
      <c r="AK8" s="1514"/>
      <c r="AL8" s="1514"/>
      <c r="AM8" s="1514"/>
      <c r="AN8" s="1514"/>
      <c r="AO8" s="1514"/>
      <c r="AP8" s="1514"/>
      <c r="AQ8" s="1514"/>
      <c r="AR8" s="1514"/>
      <c r="AS8" s="1514"/>
      <c r="AT8" s="1514"/>
      <c r="AU8" s="1514"/>
      <c r="AV8" s="1514"/>
      <c r="AW8" s="1514"/>
      <c r="AX8" s="1514"/>
      <c r="AY8" s="1514"/>
      <c r="AZ8" s="1524"/>
    </row>
    <row r="9" spans="3:52" ht="12" customHeight="1">
      <c r="C9" s="1513"/>
      <c r="D9" s="1514"/>
      <c r="E9" s="1514"/>
      <c r="F9" s="1514"/>
      <c r="G9" s="1514"/>
      <c r="H9" s="1514"/>
      <c r="I9" s="1514"/>
      <c r="J9" s="1514"/>
      <c r="K9" s="1514"/>
      <c r="L9" s="1514"/>
      <c r="M9" s="1514"/>
      <c r="N9" s="1514"/>
      <c r="O9" s="1514"/>
      <c r="P9" s="1514"/>
      <c r="Q9" s="1514"/>
      <c r="R9" s="1514"/>
      <c r="S9" s="1514"/>
      <c r="T9" s="1514"/>
      <c r="U9" s="1514"/>
      <c r="V9" s="1514"/>
      <c r="W9" s="1514"/>
      <c r="X9" s="1514"/>
      <c r="Y9" s="1514"/>
      <c r="Z9" s="1514"/>
      <c r="AA9" s="1520"/>
      <c r="AB9" s="1519"/>
      <c r="AC9" s="1514"/>
      <c r="AD9" s="1514"/>
      <c r="AE9" s="1514"/>
      <c r="AF9" s="1514"/>
      <c r="AG9" s="1514"/>
      <c r="AH9" s="1514"/>
      <c r="AI9" s="1514"/>
      <c r="AJ9" s="1514"/>
      <c r="AK9" s="1514"/>
      <c r="AL9" s="1514"/>
      <c r="AM9" s="1514"/>
      <c r="AN9" s="1514"/>
      <c r="AO9" s="1514"/>
      <c r="AP9" s="1514"/>
      <c r="AQ9" s="1514"/>
      <c r="AR9" s="1514"/>
      <c r="AS9" s="1514"/>
      <c r="AT9" s="1514"/>
      <c r="AU9" s="1514"/>
      <c r="AV9" s="1514"/>
      <c r="AW9" s="1514"/>
      <c r="AX9" s="1514"/>
      <c r="AY9" s="1514"/>
      <c r="AZ9" s="1524"/>
    </row>
    <row r="10" spans="3:52" ht="12" customHeight="1">
      <c r="C10" s="1513"/>
      <c r="D10" s="1514"/>
      <c r="E10" s="1514"/>
      <c r="F10" s="1514"/>
      <c r="G10" s="1514"/>
      <c r="H10" s="1514"/>
      <c r="I10" s="1514"/>
      <c r="J10" s="1514"/>
      <c r="K10" s="1514"/>
      <c r="L10" s="1514"/>
      <c r="M10" s="1514"/>
      <c r="N10" s="1514"/>
      <c r="O10" s="1514"/>
      <c r="P10" s="1514"/>
      <c r="Q10" s="1514"/>
      <c r="R10" s="1514"/>
      <c r="S10" s="1514"/>
      <c r="T10" s="1514"/>
      <c r="U10" s="1514"/>
      <c r="V10" s="1514"/>
      <c r="W10" s="1514"/>
      <c r="X10" s="1514"/>
      <c r="Y10" s="1514"/>
      <c r="Z10" s="1514"/>
      <c r="AA10" s="1520"/>
      <c r="AB10" s="1519"/>
      <c r="AC10" s="1514"/>
      <c r="AD10" s="1514"/>
      <c r="AE10" s="1514"/>
      <c r="AF10" s="1514"/>
      <c r="AG10" s="1514"/>
      <c r="AH10" s="1514"/>
      <c r="AI10" s="1514"/>
      <c r="AJ10" s="1514"/>
      <c r="AK10" s="1514"/>
      <c r="AL10" s="1514"/>
      <c r="AM10" s="1514"/>
      <c r="AN10" s="1514"/>
      <c r="AO10" s="1514"/>
      <c r="AP10" s="1514"/>
      <c r="AQ10" s="1514"/>
      <c r="AR10" s="1514"/>
      <c r="AS10" s="1514"/>
      <c r="AT10" s="1514"/>
      <c r="AU10" s="1514"/>
      <c r="AV10" s="1514"/>
      <c r="AW10" s="1514"/>
      <c r="AX10" s="1514"/>
      <c r="AY10" s="1514"/>
      <c r="AZ10" s="1524"/>
    </row>
    <row r="11" spans="3:52" ht="12" customHeight="1">
      <c r="C11" s="1515"/>
      <c r="D11" s="1516"/>
      <c r="E11" s="1516"/>
      <c r="F11" s="1516"/>
      <c r="G11" s="1516"/>
      <c r="H11" s="1516"/>
      <c r="I11" s="1516"/>
      <c r="J11" s="1516"/>
      <c r="K11" s="1516"/>
      <c r="L11" s="1516"/>
      <c r="M11" s="1516"/>
      <c r="N11" s="1516"/>
      <c r="O11" s="1516"/>
      <c r="P11" s="1516"/>
      <c r="Q11" s="1516"/>
      <c r="R11" s="1516"/>
      <c r="S11" s="1516"/>
      <c r="T11" s="1516"/>
      <c r="U11" s="1516"/>
      <c r="V11" s="1516"/>
      <c r="W11" s="1516"/>
      <c r="X11" s="1516"/>
      <c r="Y11" s="1516"/>
      <c r="Z11" s="1516"/>
      <c r="AA11" s="1522"/>
      <c r="AB11" s="1521"/>
      <c r="AC11" s="1516"/>
      <c r="AD11" s="1516"/>
      <c r="AE11" s="1516"/>
      <c r="AF11" s="1516"/>
      <c r="AG11" s="1516"/>
      <c r="AH11" s="1516"/>
      <c r="AI11" s="1516"/>
      <c r="AJ11" s="1516"/>
      <c r="AK11" s="1516"/>
      <c r="AL11" s="1516"/>
      <c r="AM11" s="1516"/>
      <c r="AN11" s="1516"/>
      <c r="AO11" s="1516"/>
      <c r="AP11" s="1516"/>
      <c r="AQ11" s="1516"/>
      <c r="AR11" s="1516"/>
      <c r="AS11" s="1516"/>
      <c r="AT11" s="1516"/>
      <c r="AU11" s="1516"/>
      <c r="AV11" s="1516"/>
      <c r="AW11" s="1516"/>
      <c r="AX11" s="1516"/>
      <c r="AY11" s="1516"/>
      <c r="AZ11" s="1525"/>
    </row>
    <row r="12" spans="3:52" ht="12" customHeight="1">
      <c r="C12" s="330"/>
      <c r="D12" s="330"/>
      <c r="E12" s="330"/>
      <c r="F12" s="330"/>
      <c r="G12" s="330"/>
      <c r="H12" s="330"/>
      <c r="I12" s="330"/>
      <c r="J12" s="330"/>
      <c r="K12" s="330"/>
      <c r="L12" s="330"/>
      <c r="M12" s="330"/>
      <c r="N12" s="330"/>
      <c r="O12" s="330"/>
      <c r="P12" s="330"/>
      <c r="Q12" s="330"/>
      <c r="R12" s="330"/>
      <c r="S12" s="330"/>
      <c r="T12" s="330"/>
      <c r="U12" s="330"/>
      <c r="V12" s="330"/>
      <c r="W12" s="330"/>
      <c r="X12" s="330"/>
      <c r="Y12" s="330"/>
      <c r="Z12" s="330"/>
      <c r="AA12" s="330"/>
      <c r="AB12" s="330"/>
      <c r="AC12" s="330"/>
      <c r="AD12" s="330"/>
      <c r="AE12" s="330"/>
      <c r="AF12" s="330"/>
      <c r="AG12" s="330"/>
      <c r="AH12" s="330"/>
      <c r="AI12" s="330"/>
      <c r="AJ12" s="330"/>
      <c r="AK12" s="330"/>
      <c r="AL12" s="330"/>
      <c r="AM12" s="330"/>
      <c r="AN12" s="330"/>
      <c r="AO12" s="330"/>
      <c r="AP12" s="330"/>
      <c r="AQ12" s="330"/>
      <c r="AR12" s="330"/>
      <c r="AS12" s="330"/>
      <c r="AT12" s="330"/>
      <c r="AU12" s="330"/>
      <c r="AV12" s="330"/>
      <c r="AW12" s="330"/>
      <c r="AX12" s="330"/>
      <c r="AY12" s="330"/>
      <c r="AZ12" s="330"/>
    </row>
    <row r="13" spans="3:52" ht="12" customHeight="1">
      <c r="C13" s="1539" t="s">
        <v>320</v>
      </c>
      <c r="D13" s="1540"/>
      <c r="E13" s="1540"/>
      <c r="F13" s="1540"/>
      <c r="G13" s="1540"/>
      <c r="H13" s="1540"/>
      <c r="I13" s="1540"/>
      <c r="J13" s="1540"/>
      <c r="K13" s="1540"/>
      <c r="L13" s="1540"/>
      <c r="M13" s="1540"/>
      <c r="N13" s="1540"/>
      <c r="O13" s="1540"/>
      <c r="P13" s="1540"/>
      <c r="Q13" s="1540"/>
      <c r="R13" s="1540"/>
      <c r="S13" s="1540"/>
      <c r="T13" s="1540"/>
      <c r="U13" s="1540"/>
      <c r="V13" s="1540"/>
      <c r="W13" s="1540"/>
      <c r="X13" s="1540"/>
      <c r="Y13" s="1540"/>
      <c r="Z13" s="1540"/>
      <c r="AA13" s="1541"/>
      <c r="AB13" s="1540" t="s">
        <v>321</v>
      </c>
      <c r="AC13" s="1540"/>
      <c r="AD13" s="1540"/>
      <c r="AE13" s="1540"/>
      <c r="AF13" s="1540"/>
      <c r="AG13" s="1540"/>
      <c r="AH13" s="1540"/>
      <c r="AI13" s="1540"/>
      <c r="AJ13" s="1540"/>
      <c r="AK13" s="1540"/>
      <c r="AL13" s="1540"/>
      <c r="AM13" s="1540"/>
      <c r="AN13" s="1540"/>
      <c r="AO13" s="1540"/>
      <c r="AP13" s="1540"/>
      <c r="AQ13" s="1540"/>
      <c r="AR13" s="1540"/>
      <c r="AS13" s="1540"/>
      <c r="AT13" s="1540"/>
      <c r="AU13" s="1540"/>
      <c r="AV13" s="1540"/>
      <c r="AW13" s="1540"/>
      <c r="AX13" s="1540"/>
      <c r="AY13" s="1540"/>
      <c r="AZ13" s="1543"/>
    </row>
    <row r="14" spans="3:52" ht="12" customHeight="1">
      <c r="C14" s="1535"/>
      <c r="D14" s="1536"/>
      <c r="E14" s="1536"/>
      <c r="F14" s="1536"/>
      <c r="G14" s="1536"/>
      <c r="H14" s="1536"/>
      <c r="I14" s="1536"/>
      <c r="J14" s="1536"/>
      <c r="K14" s="1536"/>
      <c r="L14" s="1536"/>
      <c r="M14" s="1536"/>
      <c r="N14" s="1536"/>
      <c r="O14" s="1536"/>
      <c r="P14" s="1536"/>
      <c r="Q14" s="1536"/>
      <c r="R14" s="1536"/>
      <c r="S14" s="1536"/>
      <c r="T14" s="1536"/>
      <c r="U14" s="1536"/>
      <c r="V14" s="1536"/>
      <c r="W14" s="1536"/>
      <c r="X14" s="1536"/>
      <c r="Y14" s="1536"/>
      <c r="Z14" s="1536"/>
      <c r="AA14" s="1542"/>
      <c r="AB14" s="1536"/>
      <c r="AC14" s="1536"/>
      <c r="AD14" s="1536"/>
      <c r="AE14" s="1536"/>
      <c r="AF14" s="1536"/>
      <c r="AG14" s="1536"/>
      <c r="AH14" s="1536"/>
      <c r="AI14" s="1536"/>
      <c r="AJ14" s="1536"/>
      <c r="AK14" s="1536"/>
      <c r="AL14" s="1536"/>
      <c r="AM14" s="1536"/>
      <c r="AN14" s="1536"/>
      <c r="AO14" s="1536"/>
      <c r="AP14" s="1536"/>
      <c r="AQ14" s="1536"/>
      <c r="AR14" s="1536"/>
      <c r="AS14" s="1536"/>
      <c r="AT14" s="1536"/>
      <c r="AU14" s="1536"/>
      <c r="AV14" s="1536"/>
      <c r="AW14" s="1536"/>
      <c r="AX14" s="1536"/>
      <c r="AY14" s="1536"/>
      <c r="AZ14" s="1544"/>
    </row>
    <row r="15" spans="3:52" ht="12" customHeight="1">
      <c r="C15" s="1511"/>
      <c r="D15" s="1512"/>
      <c r="E15" s="1512"/>
      <c r="F15" s="1512"/>
      <c r="G15" s="1512"/>
      <c r="H15" s="1512"/>
      <c r="I15" s="1512"/>
      <c r="J15" s="1512"/>
      <c r="K15" s="1512"/>
      <c r="L15" s="1512"/>
      <c r="M15" s="1512"/>
      <c r="N15" s="1512"/>
      <c r="O15" s="1512"/>
      <c r="P15" s="1512"/>
      <c r="Q15" s="1512"/>
      <c r="R15" s="1512"/>
      <c r="S15" s="1512"/>
      <c r="T15" s="1512"/>
      <c r="U15" s="1512"/>
      <c r="V15" s="1512"/>
      <c r="W15" s="1512"/>
      <c r="X15" s="1512"/>
      <c r="Y15" s="1512"/>
      <c r="Z15" s="1512"/>
      <c r="AA15" s="1518"/>
      <c r="AB15" s="1517"/>
      <c r="AC15" s="1512"/>
      <c r="AD15" s="1512"/>
      <c r="AE15" s="1512"/>
      <c r="AF15" s="1512"/>
      <c r="AG15" s="1512"/>
      <c r="AH15" s="1512"/>
      <c r="AI15" s="1512"/>
      <c r="AJ15" s="1512"/>
      <c r="AK15" s="1512"/>
      <c r="AL15" s="1512"/>
      <c r="AM15" s="1512"/>
      <c r="AN15" s="1512"/>
      <c r="AO15" s="1512"/>
      <c r="AP15" s="1512"/>
      <c r="AQ15" s="1512"/>
      <c r="AR15" s="1512"/>
      <c r="AS15" s="1512"/>
      <c r="AT15" s="1512"/>
      <c r="AU15" s="1512"/>
      <c r="AV15" s="1512"/>
      <c r="AW15" s="1512"/>
      <c r="AX15" s="1512"/>
      <c r="AY15" s="1512"/>
      <c r="AZ15" s="1523"/>
    </row>
    <row r="16" spans="3:52" ht="12" customHeight="1">
      <c r="C16" s="1513"/>
      <c r="D16" s="1514"/>
      <c r="E16" s="1514"/>
      <c r="F16" s="1514"/>
      <c r="G16" s="1514"/>
      <c r="H16" s="1514"/>
      <c r="I16" s="1514"/>
      <c r="J16" s="1514"/>
      <c r="K16" s="1514"/>
      <c r="L16" s="1514"/>
      <c r="M16" s="1514"/>
      <c r="N16" s="1514"/>
      <c r="O16" s="1514"/>
      <c r="P16" s="1514"/>
      <c r="Q16" s="1514"/>
      <c r="R16" s="1514"/>
      <c r="S16" s="1514"/>
      <c r="T16" s="1514"/>
      <c r="U16" s="1514"/>
      <c r="V16" s="1514"/>
      <c r="W16" s="1514"/>
      <c r="X16" s="1514"/>
      <c r="Y16" s="1514"/>
      <c r="Z16" s="1514"/>
      <c r="AA16" s="1520"/>
      <c r="AB16" s="1519"/>
      <c r="AC16" s="1514"/>
      <c r="AD16" s="1514"/>
      <c r="AE16" s="1514"/>
      <c r="AF16" s="1514"/>
      <c r="AG16" s="1514"/>
      <c r="AH16" s="1514"/>
      <c r="AI16" s="1514"/>
      <c r="AJ16" s="1514"/>
      <c r="AK16" s="1514"/>
      <c r="AL16" s="1514"/>
      <c r="AM16" s="1514"/>
      <c r="AN16" s="1514"/>
      <c r="AO16" s="1514"/>
      <c r="AP16" s="1514"/>
      <c r="AQ16" s="1514"/>
      <c r="AR16" s="1514"/>
      <c r="AS16" s="1514"/>
      <c r="AT16" s="1514"/>
      <c r="AU16" s="1514"/>
      <c r="AV16" s="1514"/>
      <c r="AW16" s="1514"/>
      <c r="AX16" s="1514"/>
      <c r="AY16" s="1514"/>
      <c r="AZ16" s="1524"/>
    </row>
    <row r="17" spans="3:52" ht="12" customHeight="1">
      <c r="C17" s="1513"/>
      <c r="D17" s="1514"/>
      <c r="E17" s="1514"/>
      <c r="F17" s="1514"/>
      <c r="G17" s="1514"/>
      <c r="H17" s="1514"/>
      <c r="I17" s="1514"/>
      <c r="J17" s="1514"/>
      <c r="K17" s="1514"/>
      <c r="L17" s="1514"/>
      <c r="M17" s="1514"/>
      <c r="N17" s="1514"/>
      <c r="O17" s="1514"/>
      <c r="P17" s="1514"/>
      <c r="Q17" s="1514"/>
      <c r="R17" s="1514"/>
      <c r="S17" s="1514"/>
      <c r="T17" s="1514"/>
      <c r="U17" s="1514"/>
      <c r="V17" s="1514"/>
      <c r="W17" s="1514"/>
      <c r="X17" s="1514"/>
      <c r="Y17" s="1514"/>
      <c r="Z17" s="1514"/>
      <c r="AA17" s="1520"/>
      <c r="AB17" s="1519"/>
      <c r="AC17" s="1514"/>
      <c r="AD17" s="1514"/>
      <c r="AE17" s="1514"/>
      <c r="AF17" s="1514"/>
      <c r="AG17" s="1514"/>
      <c r="AH17" s="1514"/>
      <c r="AI17" s="1514"/>
      <c r="AJ17" s="1514"/>
      <c r="AK17" s="1514"/>
      <c r="AL17" s="1514"/>
      <c r="AM17" s="1514"/>
      <c r="AN17" s="1514"/>
      <c r="AO17" s="1514"/>
      <c r="AP17" s="1514"/>
      <c r="AQ17" s="1514"/>
      <c r="AR17" s="1514"/>
      <c r="AS17" s="1514"/>
      <c r="AT17" s="1514"/>
      <c r="AU17" s="1514"/>
      <c r="AV17" s="1514"/>
      <c r="AW17" s="1514"/>
      <c r="AX17" s="1514"/>
      <c r="AY17" s="1514"/>
      <c r="AZ17" s="1524"/>
    </row>
    <row r="18" spans="3:52" ht="12" customHeight="1">
      <c r="C18" s="1513"/>
      <c r="D18" s="1514"/>
      <c r="E18" s="1514"/>
      <c r="F18" s="1514"/>
      <c r="G18" s="1514"/>
      <c r="H18" s="1514"/>
      <c r="I18" s="1514"/>
      <c r="J18" s="1514"/>
      <c r="K18" s="1514"/>
      <c r="L18" s="1514"/>
      <c r="M18" s="1514"/>
      <c r="N18" s="1514"/>
      <c r="O18" s="1514"/>
      <c r="P18" s="1514"/>
      <c r="Q18" s="1514"/>
      <c r="R18" s="1514"/>
      <c r="S18" s="1514"/>
      <c r="T18" s="1514"/>
      <c r="U18" s="1514"/>
      <c r="V18" s="1514"/>
      <c r="W18" s="1514"/>
      <c r="X18" s="1514"/>
      <c r="Y18" s="1514"/>
      <c r="Z18" s="1514"/>
      <c r="AA18" s="1520"/>
      <c r="AB18" s="1519"/>
      <c r="AC18" s="1514"/>
      <c r="AD18" s="1514"/>
      <c r="AE18" s="1514"/>
      <c r="AF18" s="1514"/>
      <c r="AG18" s="1514"/>
      <c r="AH18" s="1514"/>
      <c r="AI18" s="1514"/>
      <c r="AJ18" s="1514"/>
      <c r="AK18" s="1514"/>
      <c r="AL18" s="1514"/>
      <c r="AM18" s="1514"/>
      <c r="AN18" s="1514"/>
      <c r="AO18" s="1514"/>
      <c r="AP18" s="1514"/>
      <c r="AQ18" s="1514"/>
      <c r="AR18" s="1514"/>
      <c r="AS18" s="1514"/>
      <c r="AT18" s="1514"/>
      <c r="AU18" s="1514"/>
      <c r="AV18" s="1514"/>
      <c r="AW18" s="1514"/>
      <c r="AX18" s="1514"/>
      <c r="AY18" s="1514"/>
      <c r="AZ18" s="1524"/>
    </row>
    <row r="19" spans="3:52" ht="12" customHeight="1">
      <c r="C19" s="1513"/>
      <c r="D19" s="1514"/>
      <c r="E19" s="1514"/>
      <c r="F19" s="1514"/>
      <c r="G19" s="1514"/>
      <c r="H19" s="1514"/>
      <c r="I19" s="1514"/>
      <c r="J19" s="1514"/>
      <c r="K19" s="1514"/>
      <c r="L19" s="1514"/>
      <c r="M19" s="1514"/>
      <c r="N19" s="1514"/>
      <c r="O19" s="1514"/>
      <c r="P19" s="1514"/>
      <c r="Q19" s="1514"/>
      <c r="R19" s="1514"/>
      <c r="S19" s="1514"/>
      <c r="T19" s="1514"/>
      <c r="U19" s="1514"/>
      <c r="V19" s="1514"/>
      <c r="W19" s="1514"/>
      <c r="X19" s="1514"/>
      <c r="Y19" s="1514"/>
      <c r="Z19" s="1514"/>
      <c r="AA19" s="1520"/>
      <c r="AB19" s="1519"/>
      <c r="AC19" s="1514"/>
      <c r="AD19" s="1514"/>
      <c r="AE19" s="1514"/>
      <c r="AF19" s="1514"/>
      <c r="AG19" s="1514"/>
      <c r="AH19" s="1514"/>
      <c r="AI19" s="1514"/>
      <c r="AJ19" s="1514"/>
      <c r="AK19" s="1514"/>
      <c r="AL19" s="1514"/>
      <c r="AM19" s="1514"/>
      <c r="AN19" s="1514"/>
      <c r="AO19" s="1514"/>
      <c r="AP19" s="1514"/>
      <c r="AQ19" s="1514"/>
      <c r="AR19" s="1514"/>
      <c r="AS19" s="1514"/>
      <c r="AT19" s="1514"/>
      <c r="AU19" s="1514"/>
      <c r="AV19" s="1514"/>
      <c r="AW19" s="1514"/>
      <c r="AX19" s="1514"/>
      <c r="AY19" s="1514"/>
      <c r="AZ19" s="1524"/>
    </row>
    <row r="20" spans="3:52" ht="12" customHeight="1">
      <c r="C20" s="1513"/>
      <c r="D20" s="1514"/>
      <c r="E20" s="1514"/>
      <c r="F20" s="1514"/>
      <c r="G20" s="1514"/>
      <c r="H20" s="1514"/>
      <c r="I20" s="1514"/>
      <c r="J20" s="1514"/>
      <c r="K20" s="1514"/>
      <c r="L20" s="1514"/>
      <c r="M20" s="1514"/>
      <c r="N20" s="1514"/>
      <c r="O20" s="1514"/>
      <c r="P20" s="1514"/>
      <c r="Q20" s="1514"/>
      <c r="R20" s="1514"/>
      <c r="S20" s="1514"/>
      <c r="T20" s="1514"/>
      <c r="U20" s="1514"/>
      <c r="V20" s="1514"/>
      <c r="W20" s="1514"/>
      <c r="X20" s="1514"/>
      <c r="Y20" s="1514"/>
      <c r="Z20" s="1514"/>
      <c r="AA20" s="1520"/>
      <c r="AB20" s="1519"/>
      <c r="AC20" s="1514"/>
      <c r="AD20" s="1514"/>
      <c r="AE20" s="1514"/>
      <c r="AF20" s="1514"/>
      <c r="AG20" s="1514"/>
      <c r="AH20" s="1514"/>
      <c r="AI20" s="1514"/>
      <c r="AJ20" s="1514"/>
      <c r="AK20" s="1514"/>
      <c r="AL20" s="1514"/>
      <c r="AM20" s="1514"/>
      <c r="AN20" s="1514"/>
      <c r="AO20" s="1514"/>
      <c r="AP20" s="1514"/>
      <c r="AQ20" s="1514"/>
      <c r="AR20" s="1514"/>
      <c r="AS20" s="1514"/>
      <c r="AT20" s="1514"/>
      <c r="AU20" s="1514"/>
      <c r="AV20" s="1514"/>
      <c r="AW20" s="1514"/>
      <c r="AX20" s="1514"/>
      <c r="AY20" s="1514"/>
      <c r="AZ20" s="1524"/>
    </row>
    <row r="21" spans="3:52" ht="12" customHeight="1">
      <c r="C21" s="1513"/>
      <c r="D21" s="1514"/>
      <c r="E21" s="1514"/>
      <c r="F21" s="1514"/>
      <c r="G21" s="1514"/>
      <c r="H21" s="1514"/>
      <c r="I21" s="1514"/>
      <c r="J21" s="1514"/>
      <c r="K21" s="1514"/>
      <c r="L21" s="1514"/>
      <c r="M21" s="1514"/>
      <c r="N21" s="1514"/>
      <c r="O21" s="1514"/>
      <c r="P21" s="1514"/>
      <c r="Q21" s="1514"/>
      <c r="R21" s="1514"/>
      <c r="S21" s="1514"/>
      <c r="T21" s="1514"/>
      <c r="U21" s="1514"/>
      <c r="V21" s="1514"/>
      <c r="W21" s="1514"/>
      <c r="X21" s="1514"/>
      <c r="Y21" s="1514"/>
      <c r="Z21" s="1514"/>
      <c r="AA21" s="1520"/>
      <c r="AB21" s="1519"/>
      <c r="AC21" s="1514"/>
      <c r="AD21" s="1514"/>
      <c r="AE21" s="1514"/>
      <c r="AF21" s="1514"/>
      <c r="AG21" s="1514"/>
      <c r="AH21" s="1514"/>
      <c r="AI21" s="1514"/>
      <c r="AJ21" s="1514"/>
      <c r="AK21" s="1514"/>
      <c r="AL21" s="1514"/>
      <c r="AM21" s="1514"/>
      <c r="AN21" s="1514"/>
      <c r="AO21" s="1514"/>
      <c r="AP21" s="1514"/>
      <c r="AQ21" s="1514"/>
      <c r="AR21" s="1514"/>
      <c r="AS21" s="1514"/>
      <c r="AT21" s="1514"/>
      <c r="AU21" s="1514"/>
      <c r="AV21" s="1514"/>
      <c r="AW21" s="1514"/>
      <c r="AX21" s="1514"/>
      <c r="AY21" s="1514"/>
      <c r="AZ21" s="1524"/>
    </row>
    <row r="22" spans="3:52" ht="12" customHeight="1">
      <c r="C22" s="1515"/>
      <c r="D22" s="1516"/>
      <c r="E22" s="1516"/>
      <c r="F22" s="1516"/>
      <c r="G22" s="1516"/>
      <c r="H22" s="1516"/>
      <c r="I22" s="1516"/>
      <c r="J22" s="1516"/>
      <c r="K22" s="1516"/>
      <c r="L22" s="1516"/>
      <c r="M22" s="1516"/>
      <c r="N22" s="1516"/>
      <c r="O22" s="1516"/>
      <c r="P22" s="1516"/>
      <c r="Q22" s="1516"/>
      <c r="R22" s="1516"/>
      <c r="S22" s="1516"/>
      <c r="T22" s="1516"/>
      <c r="U22" s="1516"/>
      <c r="V22" s="1516"/>
      <c r="W22" s="1516"/>
      <c r="X22" s="1516"/>
      <c r="Y22" s="1516"/>
      <c r="Z22" s="1516"/>
      <c r="AA22" s="1522"/>
      <c r="AB22" s="1521"/>
      <c r="AC22" s="1516"/>
      <c r="AD22" s="1516"/>
      <c r="AE22" s="1516"/>
      <c r="AF22" s="1516"/>
      <c r="AG22" s="1516"/>
      <c r="AH22" s="1516"/>
      <c r="AI22" s="1516"/>
      <c r="AJ22" s="1516"/>
      <c r="AK22" s="1516"/>
      <c r="AL22" s="1516"/>
      <c r="AM22" s="1516"/>
      <c r="AN22" s="1516"/>
      <c r="AO22" s="1516"/>
      <c r="AP22" s="1516"/>
      <c r="AQ22" s="1516"/>
      <c r="AR22" s="1516"/>
      <c r="AS22" s="1516"/>
      <c r="AT22" s="1516"/>
      <c r="AU22" s="1516"/>
      <c r="AV22" s="1516"/>
      <c r="AW22" s="1516"/>
      <c r="AX22" s="1516"/>
      <c r="AY22" s="1516"/>
      <c r="AZ22" s="1525"/>
    </row>
    <row r="23" spans="3:52" ht="12" customHeight="1">
      <c r="C23" s="331"/>
      <c r="D23" s="331"/>
      <c r="E23" s="331"/>
      <c r="F23" s="331"/>
      <c r="G23" s="331"/>
      <c r="H23" s="331"/>
      <c r="I23" s="331"/>
      <c r="J23" s="331"/>
      <c r="K23" s="331"/>
      <c r="L23" s="331"/>
      <c r="M23" s="331"/>
      <c r="N23" s="331"/>
      <c r="O23" s="331"/>
      <c r="P23" s="331"/>
      <c r="Q23" s="331"/>
      <c r="R23" s="331"/>
      <c r="S23" s="331"/>
      <c r="T23" s="331"/>
      <c r="U23" s="331"/>
      <c r="V23" s="331"/>
      <c r="W23" s="331"/>
      <c r="X23" s="331"/>
      <c r="Y23" s="331"/>
      <c r="Z23" s="331"/>
      <c r="AA23" s="331"/>
      <c r="AB23" s="331"/>
      <c r="AC23" s="331"/>
      <c r="AD23" s="331"/>
      <c r="AE23" s="331"/>
      <c r="AF23" s="331"/>
      <c r="AG23" s="331"/>
      <c r="AH23" s="330"/>
      <c r="AI23" s="330"/>
      <c r="AJ23" s="330"/>
      <c r="AK23" s="330"/>
      <c r="AL23" s="330"/>
      <c r="AM23" s="330"/>
      <c r="AN23" s="330"/>
      <c r="AO23" s="330"/>
      <c r="AP23" s="330"/>
      <c r="AQ23" s="330"/>
      <c r="AR23" s="330"/>
      <c r="AS23" s="330"/>
      <c r="AT23" s="330"/>
      <c r="AU23" s="330"/>
      <c r="AV23" s="330"/>
      <c r="AW23" s="330"/>
      <c r="AX23" s="330"/>
      <c r="AY23" s="330"/>
      <c r="AZ23" s="330"/>
    </row>
    <row r="24" spans="3:52" ht="12" customHeight="1">
      <c r="C24" s="1526" t="s">
        <v>322</v>
      </c>
      <c r="D24" s="1527"/>
      <c r="E24" s="1527"/>
      <c r="F24" s="1527"/>
      <c r="G24" s="1527"/>
      <c r="H24" s="1527"/>
      <c r="I24" s="1527"/>
      <c r="J24" s="1527"/>
      <c r="K24" s="1527"/>
      <c r="L24" s="1527"/>
      <c r="M24" s="1527"/>
      <c r="N24" s="1527"/>
      <c r="O24" s="1527"/>
      <c r="P24" s="1527"/>
      <c r="Q24" s="1527"/>
      <c r="R24" s="1527"/>
      <c r="S24" s="1527"/>
      <c r="T24" s="1527"/>
      <c r="U24" s="1527"/>
      <c r="V24" s="1527"/>
      <c r="W24" s="1527"/>
      <c r="X24" s="1527"/>
      <c r="Y24" s="1527"/>
      <c r="Z24" s="1527"/>
      <c r="AA24" s="1528"/>
      <c r="AB24" s="332"/>
      <c r="AC24" s="332"/>
      <c r="AD24" s="332"/>
      <c r="AE24" s="332"/>
      <c r="AF24" s="332"/>
      <c r="AG24" s="332"/>
      <c r="AH24" s="333"/>
    </row>
    <row r="25" spans="3:52" ht="12" customHeight="1">
      <c r="C25" s="1529"/>
      <c r="D25" s="1530"/>
      <c r="E25" s="1530"/>
      <c r="F25" s="1530"/>
      <c r="G25" s="1530"/>
      <c r="H25" s="1530"/>
      <c r="I25" s="1530"/>
      <c r="J25" s="1530"/>
      <c r="K25" s="1530"/>
      <c r="L25" s="1530"/>
      <c r="M25" s="1530"/>
      <c r="N25" s="1530"/>
      <c r="O25" s="1530"/>
      <c r="P25" s="1530"/>
      <c r="Q25" s="1530"/>
      <c r="R25" s="1530"/>
      <c r="S25" s="1530"/>
      <c r="T25" s="1530"/>
      <c r="U25" s="1530"/>
      <c r="V25" s="1530"/>
      <c r="W25" s="1530"/>
      <c r="X25" s="1530"/>
      <c r="Y25" s="1530"/>
      <c r="Z25" s="1530"/>
      <c r="AA25" s="1531"/>
      <c r="AB25" s="332"/>
      <c r="AC25" s="332"/>
      <c r="AD25" s="332"/>
      <c r="AE25" s="332"/>
      <c r="AF25" s="332"/>
      <c r="AG25" s="332"/>
      <c r="AH25" s="333"/>
    </row>
    <row r="26" spans="3:52" ht="12" customHeight="1">
      <c r="C26" s="1511"/>
      <c r="D26" s="1512"/>
      <c r="E26" s="1512"/>
      <c r="F26" s="1512"/>
      <c r="G26" s="1512"/>
      <c r="H26" s="1512"/>
      <c r="I26" s="1512"/>
      <c r="J26" s="1512"/>
      <c r="K26" s="1512"/>
      <c r="L26" s="1512"/>
      <c r="M26" s="1512"/>
      <c r="N26" s="1512"/>
      <c r="O26" s="1512"/>
      <c r="P26" s="1512"/>
      <c r="Q26" s="1512"/>
      <c r="R26" s="1512"/>
      <c r="S26" s="1512"/>
      <c r="T26" s="1512"/>
      <c r="U26" s="1512"/>
      <c r="V26" s="1512"/>
      <c r="W26" s="1512"/>
      <c r="X26" s="1512"/>
      <c r="Y26" s="1512"/>
      <c r="Z26" s="1512"/>
      <c r="AA26" s="1518"/>
      <c r="AB26" s="332"/>
      <c r="AC26" s="332"/>
      <c r="AD26" s="332"/>
      <c r="AE26" s="332"/>
      <c r="AF26" s="332"/>
      <c r="AG26" s="332"/>
      <c r="AH26" s="333"/>
    </row>
    <row r="27" spans="3:52" ht="12" customHeight="1">
      <c r="C27" s="1513"/>
      <c r="D27" s="1514"/>
      <c r="E27" s="1514"/>
      <c r="F27" s="1514"/>
      <c r="G27" s="1514"/>
      <c r="H27" s="1514"/>
      <c r="I27" s="1514"/>
      <c r="J27" s="1514"/>
      <c r="K27" s="1514"/>
      <c r="L27" s="1514"/>
      <c r="M27" s="1514"/>
      <c r="N27" s="1514"/>
      <c r="O27" s="1514"/>
      <c r="P27" s="1514"/>
      <c r="Q27" s="1514"/>
      <c r="R27" s="1514"/>
      <c r="S27" s="1514"/>
      <c r="T27" s="1514"/>
      <c r="U27" s="1514"/>
      <c r="V27" s="1514"/>
      <c r="W27" s="1514"/>
      <c r="X27" s="1514"/>
      <c r="Y27" s="1514"/>
      <c r="Z27" s="1514"/>
      <c r="AA27" s="1520"/>
      <c r="AB27" s="332"/>
      <c r="AC27" s="332"/>
      <c r="AD27" s="332"/>
      <c r="AE27" s="332"/>
      <c r="AF27" s="332"/>
      <c r="AG27" s="332"/>
      <c r="AH27" s="333"/>
    </row>
    <row r="28" spans="3:52" ht="12" customHeight="1">
      <c r="C28" s="1513"/>
      <c r="D28" s="1514"/>
      <c r="E28" s="1514"/>
      <c r="F28" s="1514"/>
      <c r="G28" s="1514"/>
      <c r="H28" s="1514"/>
      <c r="I28" s="1514"/>
      <c r="J28" s="1514"/>
      <c r="K28" s="1514"/>
      <c r="L28" s="1514"/>
      <c r="M28" s="1514"/>
      <c r="N28" s="1514"/>
      <c r="O28" s="1514"/>
      <c r="P28" s="1514"/>
      <c r="Q28" s="1514"/>
      <c r="R28" s="1514"/>
      <c r="S28" s="1514"/>
      <c r="T28" s="1514"/>
      <c r="U28" s="1514"/>
      <c r="V28" s="1514"/>
      <c r="W28" s="1514"/>
      <c r="X28" s="1514"/>
      <c r="Y28" s="1514"/>
      <c r="Z28" s="1514"/>
      <c r="AA28" s="1520"/>
      <c r="AB28" s="332"/>
      <c r="AC28" s="332"/>
      <c r="AD28" s="332"/>
      <c r="AE28" s="332"/>
      <c r="AF28" s="332"/>
      <c r="AG28" s="332"/>
      <c r="AH28" s="333"/>
    </row>
    <row r="29" spans="3:52" ht="12" customHeight="1">
      <c r="C29" s="1513"/>
      <c r="D29" s="1514"/>
      <c r="E29" s="1514"/>
      <c r="F29" s="1514"/>
      <c r="G29" s="1514"/>
      <c r="H29" s="1514"/>
      <c r="I29" s="1514"/>
      <c r="J29" s="1514"/>
      <c r="K29" s="1514"/>
      <c r="L29" s="1514"/>
      <c r="M29" s="1514"/>
      <c r="N29" s="1514"/>
      <c r="O29" s="1514"/>
      <c r="P29" s="1514"/>
      <c r="Q29" s="1514"/>
      <c r="R29" s="1514"/>
      <c r="S29" s="1514"/>
      <c r="T29" s="1514"/>
      <c r="U29" s="1514"/>
      <c r="V29" s="1514"/>
      <c r="W29" s="1514"/>
      <c r="X29" s="1514"/>
      <c r="Y29" s="1514"/>
      <c r="Z29" s="1514"/>
      <c r="AA29" s="1520"/>
      <c r="AB29" s="332"/>
      <c r="AC29" s="332"/>
      <c r="AD29" s="332"/>
      <c r="AE29" s="332"/>
      <c r="AF29" s="332"/>
      <c r="AG29" s="332"/>
      <c r="AH29" s="333"/>
    </row>
    <row r="30" spans="3:52" ht="12" customHeight="1">
      <c r="C30" s="1513"/>
      <c r="D30" s="1514"/>
      <c r="E30" s="1514"/>
      <c r="F30" s="1514"/>
      <c r="G30" s="1514"/>
      <c r="H30" s="1514"/>
      <c r="I30" s="1514"/>
      <c r="J30" s="1514"/>
      <c r="K30" s="1514"/>
      <c r="L30" s="1514"/>
      <c r="M30" s="1514"/>
      <c r="N30" s="1514"/>
      <c r="O30" s="1514"/>
      <c r="P30" s="1514"/>
      <c r="Q30" s="1514"/>
      <c r="R30" s="1514"/>
      <c r="S30" s="1514"/>
      <c r="T30" s="1514"/>
      <c r="U30" s="1514"/>
      <c r="V30" s="1514"/>
      <c r="W30" s="1514"/>
      <c r="X30" s="1514"/>
      <c r="Y30" s="1514"/>
      <c r="Z30" s="1514"/>
      <c r="AA30" s="1520"/>
      <c r="AB30" s="332"/>
      <c r="AC30" s="332"/>
      <c r="AD30" s="332"/>
      <c r="AE30" s="332"/>
      <c r="AF30" s="332"/>
      <c r="AG30" s="332"/>
      <c r="AH30" s="333"/>
    </row>
    <row r="31" spans="3:52" ht="12" customHeight="1">
      <c r="C31" s="1513"/>
      <c r="D31" s="1514"/>
      <c r="E31" s="1514"/>
      <c r="F31" s="1514"/>
      <c r="G31" s="1514"/>
      <c r="H31" s="1514"/>
      <c r="I31" s="1514"/>
      <c r="J31" s="1514"/>
      <c r="K31" s="1514"/>
      <c r="L31" s="1514"/>
      <c r="M31" s="1514"/>
      <c r="N31" s="1514"/>
      <c r="O31" s="1514"/>
      <c r="P31" s="1514"/>
      <c r="Q31" s="1514"/>
      <c r="R31" s="1514"/>
      <c r="S31" s="1514"/>
      <c r="T31" s="1514"/>
      <c r="U31" s="1514"/>
      <c r="V31" s="1514"/>
      <c r="W31" s="1514"/>
      <c r="X31" s="1514"/>
      <c r="Y31" s="1514"/>
      <c r="Z31" s="1514"/>
      <c r="AA31" s="1520"/>
      <c r="AB31" s="332"/>
      <c r="AC31" s="332"/>
      <c r="AD31" s="332"/>
      <c r="AE31" s="332"/>
      <c r="AF31" s="332"/>
      <c r="AG31" s="332"/>
      <c r="AH31" s="333"/>
    </row>
    <row r="32" spans="3:52" ht="12" customHeight="1">
      <c r="C32" s="1513"/>
      <c r="D32" s="1514"/>
      <c r="E32" s="1514"/>
      <c r="F32" s="1514"/>
      <c r="G32" s="1514"/>
      <c r="H32" s="1514"/>
      <c r="I32" s="1514"/>
      <c r="J32" s="1514"/>
      <c r="K32" s="1514"/>
      <c r="L32" s="1514"/>
      <c r="M32" s="1514"/>
      <c r="N32" s="1514"/>
      <c r="O32" s="1514"/>
      <c r="P32" s="1514"/>
      <c r="Q32" s="1514"/>
      <c r="R32" s="1514"/>
      <c r="S32" s="1514"/>
      <c r="T32" s="1514"/>
      <c r="U32" s="1514"/>
      <c r="V32" s="1514"/>
      <c r="W32" s="1514"/>
      <c r="X32" s="1514"/>
      <c r="Y32" s="1514"/>
      <c r="Z32" s="1514"/>
      <c r="AA32" s="1520"/>
      <c r="AB32" s="332"/>
      <c r="AC32" s="332"/>
      <c r="AD32" s="332"/>
      <c r="AE32" s="332"/>
      <c r="AF32" s="332"/>
      <c r="AG32" s="332"/>
      <c r="AH32" s="333"/>
    </row>
    <row r="33" spans="3:52" ht="12" customHeight="1">
      <c r="C33" s="1515"/>
      <c r="D33" s="1516"/>
      <c r="E33" s="1516"/>
      <c r="F33" s="1516"/>
      <c r="G33" s="1516"/>
      <c r="H33" s="1516"/>
      <c r="I33" s="1516"/>
      <c r="J33" s="1516"/>
      <c r="K33" s="1516"/>
      <c r="L33" s="1516"/>
      <c r="M33" s="1516"/>
      <c r="N33" s="1516"/>
      <c r="O33" s="1516"/>
      <c r="P33" s="1516"/>
      <c r="Q33" s="1516"/>
      <c r="R33" s="1516"/>
      <c r="S33" s="1516"/>
      <c r="T33" s="1516"/>
      <c r="U33" s="1516"/>
      <c r="V33" s="1516"/>
      <c r="W33" s="1516"/>
      <c r="X33" s="1516"/>
      <c r="Y33" s="1516"/>
      <c r="Z33" s="1516"/>
      <c r="AA33" s="1522"/>
      <c r="AB33" s="332"/>
      <c r="AC33" s="332"/>
      <c r="AD33" s="332"/>
      <c r="AE33" s="332"/>
      <c r="AF33" s="332"/>
      <c r="AG33" s="332"/>
      <c r="AH33" s="333"/>
    </row>
    <row r="34" spans="3:52" ht="12" customHeight="1"/>
    <row r="35" spans="3:52" ht="18.75" customHeight="1">
      <c r="C35" s="1532" t="s">
        <v>323</v>
      </c>
      <c r="D35" s="1533"/>
      <c r="E35" s="1533"/>
      <c r="F35" s="1533"/>
      <c r="G35" s="1533"/>
      <c r="H35" s="1533"/>
      <c r="I35" s="1533"/>
      <c r="J35" s="1533"/>
      <c r="K35" s="1533"/>
      <c r="L35" s="1533"/>
      <c r="M35" s="1533"/>
      <c r="N35" s="1533"/>
      <c r="O35" s="1533"/>
      <c r="P35" s="1533"/>
      <c r="Q35" s="1533"/>
      <c r="R35" s="1533"/>
      <c r="S35" s="1533"/>
      <c r="T35" s="1533"/>
      <c r="U35" s="1533"/>
      <c r="V35" s="1533"/>
      <c r="W35" s="1533"/>
      <c r="X35" s="1533"/>
      <c r="Y35" s="1533"/>
      <c r="Z35" s="1533"/>
      <c r="AA35" s="1533"/>
      <c r="AB35" s="1533"/>
      <c r="AC35" s="1533"/>
      <c r="AD35" s="1533"/>
      <c r="AE35" s="1533"/>
      <c r="AF35" s="1533"/>
      <c r="AG35" s="1533"/>
      <c r="AH35" s="1533"/>
      <c r="AI35" s="1533"/>
      <c r="AJ35" s="1533"/>
      <c r="AK35" s="1533"/>
      <c r="AL35" s="1533"/>
      <c r="AM35" s="1533"/>
      <c r="AN35" s="1533"/>
      <c r="AO35" s="1533"/>
      <c r="AP35" s="1533"/>
      <c r="AQ35" s="1533"/>
      <c r="AR35" s="1533"/>
      <c r="AS35" s="1533"/>
      <c r="AT35" s="1533"/>
      <c r="AU35" s="1533"/>
      <c r="AV35" s="1533"/>
      <c r="AW35" s="1533"/>
      <c r="AX35" s="1533"/>
      <c r="AY35" s="1533"/>
      <c r="AZ35" s="1534"/>
    </row>
    <row r="36" spans="3:52" ht="18.75" customHeight="1">
      <c r="C36" s="1535" t="s">
        <v>324</v>
      </c>
      <c r="D36" s="1536"/>
      <c r="E36" s="1536"/>
      <c r="F36" s="1536"/>
      <c r="G36" s="1536"/>
      <c r="H36" s="1536"/>
      <c r="I36" s="1536"/>
      <c r="J36" s="1536"/>
      <c r="K36" s="1536"/>
      <c r="L36" s="1536"/>
      <c r="M36" s="1537" t="s">
        <v>325</v>
      </c>
      <c r="N36" s="1533"/>
      <c r="O36" s="1533"/>
      <c r="P36" s="1533"/>
      <c r="Q36" s="1533"/>
      <c r="R36" s="1533"/>
      <c r="S36" s="1533"/>
      <c r="T36" s="1533"/>
      <c r="U36" s="1533"/>
      <c r="V36" s="1538"/>
      <c r="W36" s="1536" t="s">
        <v>326</v>
      </c>
      <c r="X36" s="1536"/>
      <c r="Y36" s="1536"/>
      <c r="Z36" s="1536"/>
      <c r="AA36" s="1536"/>
      <c r="AB36" s="1536"/>
      <c r="AC36" s="1536"/>
      <c r="AD36" s="1536"/>
      <c r="AE36" s="1536"/>
      <c r="AF36" s="1536"/>
      <c r="AG36" s="1537" t="s">
        <v>327</v>
      </c>
      <c r="AH36" s="1533"/>
      <c r="AI36" s="1533"/>
      <c r="AJ36" s="1533"/>
      <c r="AK36" s="1533"/>
      <c r="AL36" s="1533"/>
      <c r="AM36" s="1533"/>
      <c r="AN36" s="1533"/>
      <c r="AO36" s="1533"/>
      <c r="AP36" s="1538"/>
      <c r="AQ36" s="1533" t="s">
        <v>328</v>
      </c>
      <c r="AR36" s="1533"/>
      <c r="AS36" s="1533"/>
      <c r="AT36" s="1533"/>
      <c r="AU36" s="1533"/>
      <c r="AV36" s="1533"/>
      <c r="AW36" s="1533"/>
      <c r="AX36" s="1533"/>
      <c r="AY36" s="1533"/>
      <c r="AZ36" s="1534"/>
    </row>
    <row r="37" spans="3:52" ht="12" customHeight="1">
      <c r="C37" s="1511"/>
      <c r="D37" s="1512"/>
      <c r="E37" s="1512"/>
      <c r="F37" s="1512"/>
      <c r="G37" s="1512"/>
      <c r="H37" s="1512"/>
      <c r="I37" s="1512"/>
      <c r="J37" s="1512"/>
      <c r="K37" s="1512"/>
      <c r="L37" s="1512"/>
      <c r="M37" s="1517"/>
      <c r="N37" s="1512"/>
      <c r="O37" s="1512"/>
      <c r="P37" s="1512"/>
      <c r="Q37" s="1512"/>
      <c r="R37" s="1512"/>
      <c r="S37" s="1512"/>
      <c r="T37" s="1512"/>
      <c r="U37" s="1512"/>
      <c r="V37" s="1518"/>
      <c r="W37" s="1512"/>
      <c r="X37" s="1512"/>
      <c r="Y37" s="1512"/>
      <c r="Z37" s="1512"/>
      <c r="AA37" s="1512"/>
      <c r="AB37" s="1512"/>
      <c r="AC37" s="1512"/>
      <c r="AD37" s="1512"/>
      <c r="AE37" s="1512"/>
      <c r="AF37" s="1512"/>
      <c r="AG37" s="1517"/>
      <c r="AH37" s="1512"/>
      <c r="AI37" s="1512"/>
      <c r="AJ37" s="1512"/>
      <c r="AK37" s="1512"/>
      <c r="AL37" s="1512"/>
      <c r="AM37" s="1512"/>
      <c r="AN37" s="1512"/>
      <c r="AO37" s="1512"/>
      <c r="AP37" s="1518"/>
      <c r="AQ37" s="1512"/>
      <c r="AR37" s="1512"/>
      <c r="AS37" s="1512"/>
      <c r="AT37" s="1512"/>
      <c r="AU37" s="1512"/>
      <c r="AV37" s="1512"/>
      <c r="AW37" s="1512"/>
      <c r="AX37" s="1512"/>
      <c r="AY37" s="1512"/>
      <c r="AZ37" s="1523"/>
    </row>
    <row r="38" spans="3:52">
      <c r="C38" s="1513"/>
      <c r="D38" s="1514"/>
      <c r="E38" s="1514"/>
      <c r="F38" s="1514"/>
      <c r="G38" s="1514"/>
      <c r="H38" s="1514"/>
      <c r="I38" s="1514"/>
      <c r="J38" s="1514"/>
      <c r="K38" s="1514"/>
      <c r="L38" s="1514"/>
      <c r="M38" s="1519"/>
      <c r="N38" s="1514"/>
      <c r="O38" s="1514"/>
      <c r="P38" s="1514"/>
      <c r="Q38" s="1514"/>
      <c r="R38" s="1514"/>
      <c r="S38" s="1514"/>
      <c r="T38" s="1514"/>
      <c r="U38" s="1514"/>
      <c r="V38" s="1520"/>
      <c r="W38" s="1514"/>
      <c r="X38" s="1514"/>
      <c r="Y38" s="1514"/>
      <c r="Z38" s="1514"/>
      <c r="AA38" s="1514"/>
      <c r="AB38" s="1514"/>
      <c r="AC38" s="1514"/>
      <c r="AD38" s="1514"/>
      <c r="AE38" s="1514"/>
      <c r="AF38" s="1514"/>
      <c r="AG38" s="1519"/>
      <c r="AH38" s="1514"/>
      <c r="AI38" s="1514"/>
      <c r="AJ38" s="1514"/>
      <c r="AK38" s="1514"/>
      <c r="AL38" s="1514"/>
      <c r="AM38" s="1514"/>
      <c r="AN38" s="1514"/>
      <c r="AO38" s="1514"/>
      <c r="AP38" s="1520"/>
      <c r="AQ38" s="1514"/>
      <c r="AR38" s="1514"/>
      <c r="AS38" s="1514"/>
      <c r="AT38" s="1514"/>
      <c r="AU38" s="1514"/>
      <c r="AV38" s="1514"/>
      <c r="AW38" s="1514"/>
      <c r="AX38" s="1514"/>
      <c r="AY38" s="1514"/>
      <c r="AZ38" s="1524"/>
    </row>
    <row r="39" spans="3:52">
      <c r="C39" s="1513"/>
      <c r="D39" s="1514"/>
      <c r="E39" s="1514"/>
      <c r="F39" s="1514"/>
      <c r="G39" s="1514"/>
      <c r="H39" s="1514"/>
      <c r="I39" s="1514"/>
      <c r="J39" s="1514"/>
      <c r="K39" s="1514"/>
      <c r="L39" s="1514"/>
      <c r="M39" s="1519"/>
      <c r="N39" s="1514"/>
      <c r="O39" s="1514"/>
      <c r="P39" s="1514"/>
      <c r="Q39" s="1514"/>
      <c r="R39" s="1514"/>
      <c r="S39" s="1514"/>
      <c r="T39" s="1514"/>
      <c r="U39" s="1514"/>
      <c r="V39" s="1520"/>
      <c r="W39" s="1514"/>
      <c r="X39" s="1514"/>
      <c r="Y39" s="1514"/>
      <c r="Z39" s="1514"/>
      <c r="AA39" s="1514"/>
      <c r="AB39" s="1514"/>
      <c r="AC39" s="1514"/>
      <c r="AD39" s="1514"/>
      <c r="AE39" s="1514"/>
      <c r="AF39" s="1514"/>
      <c r="AG39" s="1519"/>
      <c r="AH39" s="1514"/>
      <c r="AI39" s="1514"/>
      <c r="AJ39" s="1514"/>
      <c r="AK39" s="1514"/>
      <c r="AL39" s="1514"/>
      <c r="AM39" s="1514"/>
      <c r="AN39" s="1514"/>
      <c r="AO39" s="1514"/>
      <c r="AP39" s="1520"/>
      <c r="AQ39" s="1514"/>
      <c r="AR39" s="1514"/>
      <c r="AS39" s="1514"/>
      <c r="AT39" s="1514"/>
      <c r="AU39" s="1514"/>
      <c r="AV39" s="1514"/>
      <c r="AW39" s="1514"/>
      <c r="AX39" s="1514"/>
      <c r="AY39" s="1514"/>
      <c r="AZ39" s="1524"/>
    </row>
    <row r="40" spans="3:52">
      <c r="C40" s="1513"/>
      <c r="D40" s="1514"/>
      <c r="E40" s="1514"/>
      <c r="F40" s="1514"/>
      <c r="G40" s="1514"/>
      <c r="H40" s="1514"/>
      <c r="I40" s="1514"/>
      <c r="J40" s="1514"/>
      <c r="K40" s="1514"/>
      <c r="L40" s="1514"/>
      <c r="M40" s="1519"/>
      <c r="N40" s="1514"/>
      <c r="O40" s="1514"/>
      <c r="P40" s="1514"/>
      <c r="Q40" s="1514"/>
      <c r="R40" s="1514"/>
      <c r="S40" s="1514"/>
      <c r="T40" s="1514"/>
      <c r="U40" s="1514"/>
      <c r="V40" s="1520"/>
      <c r="W40" s="1514"/>
      <c r="X40" s="1514"/>
      <c r="Y40" s="1514"/>
      <c r="Z40" s="1514"/>
      <c r="AA40" s="1514"/>
      <c r="AB40" s="1514"/>
      <c r="AC40" s="1514"/>
      <c r="AD40" s="1514"/>
      <c r="AE40" s="1514"/>
      <c r="AF40" s="1514"/>
      <c r="AG40" s="1519"/>
      <c r="AH40" s="1514"/>
      <c r="AI40" s="1514"/>
      <c r="AJ40" s="1514"/>
      <c r="AK40" s="1514"/>
      <c r="AL40" s="1514"/>
      <c r="AM40" s="1514"/>
      <c r="AN40" s="1514"/>
      <c r="AO40" s="1514"/>
      <c r="AP40" s="1520"/>
      <c r="AQ40" s="1514"/>
      <c r="AR40" s="1514"/>
      <c r="AS40" s="1514"/>
      <c r="AT40" s="1514"/>
      <c r="AU40" s="1514"/>
      <c r="AV40" s="1514"/>
      <c r="AW40" s="1514"/>
      <c r="AX40" s="1514"/>
      <c r="AY40" s="1514"/>
      <c r="AZ40" s="1524"/>
    </row>
    <row r="41" spans="3:52">
      <c r="C41" s="1513"/>
      <c r="D41" s="1514"/>
      <c r="E41" s="1514"/>
      <c r="F41" s="1514"/>
      <c r="G41" s="1514"/>
      <c r="H41" s="1514"/>
      <c r="I41" s="1514"/>
      <c r="J41" s="1514"/>
      <c r="K41" s="1514"/>
      <c r="L41" s="1514"/>
      <c r="M41" s="1519"/>
      <c r="N41" s="1514"/>
      <c r="O41" s="1514"/>
      <c r="P41" s="1514"/>
      <c r="Q41" s="1514"/>
      <c r="R41" s="1514"/>
      <c r="S41" s="1514"/>
      <c r="T41" s="1514"/>
      <c r="U41" s="1514"/>
      <c r="V41" s="1520"/>
      <c r="W41" s="1514"/>
      <c r="X41" s="1514"/>
      <c r="Y41" s="1514"/>
      <c r="Z41" s="1514"/>
      <c r="AA41" s="1514"/>
      <c r="AB41" s="1514"/>
      <c r="AC41" s="1514"/>
      <c r="AD41" s="1514"/>
      <c r="AE41" s="1514"/>
      <c r="AF41" s="1514"/>
      <c r="AG41" s="1519"/>
      <c r="AH41" s="1514"/>
      <c r="AI41" s="1514"/>
      <c r="AJ41" s="1514"/>
      <c r="AK41" s="1514"/>
      <c r="AL41" s="1514"/>
      <c r="AM41" s="1514"/>
      <c r="AN41" s="1514"/>
      <c r="AO41" s="1514"/>
      <c r="AP41" s="1520"/>
      <c r="AQ41" s="1514"/>
      <c r="AR41" s="1514"/>
      <c r="AS41" s="1514"/>
      <c r="AT41" s="1514"/>
      <c r="AU41" s="1514"/>
      <c r="AV41" s="1514"/>
      <c r="AW41" s="1514"/>
      <c r="AX41" s="1514"/>
      <c r="AY41" s="1514"/>
      <c r="AZ41" s="1524"/>
    </row>
    <row r="42" spans="3:52">
      <c r="C42" s="1513"/>
      <c r="D42" s="1514"/>
      <c r="E42" s="1514"/>
      <c r="F42" s="1514"/>
      <c r="G42" s="1514"/>
      <c r="H42" s="1514"/>
      <c r="I42" s="1514"/>
      <c r="J42" s="1514"/>
      <c r="K42" s="1514"/>
      <c r="L42" s="1514"/>
      <c r="M42" s="1519"/>
      <c r="N42" s="1514"/>
      <c r="O42" s="1514"/>
      <c r="P42" s="1514"/>
      <c r="Q42" s="1514"/>
      <c r="R42" s="1514"/>
      <c r="S42" s="1514"/>
      <c r="T42" s="1514"/>
      <c r="U42" s="1514"/>
      <c r="V42" s="1520"/>
      <c r="W42" s="1514"/>
      <c r="X42" s="1514"/>
      <c r="Y42" s="1514"/>
      <c r="Z42" s="1514"/>
      <c r="AA42" s="1514"/>
      <c r="AB42" s="1514"/>
      <c r="AC42" s="1514"/>
      <c r="AD42" s="1514"/>
      <c r="AE42" s="1514"/>
      <c r="AF42" s="1514"/>
      <c r="AG42" s="1519"/>
      <c r="AH42" s="1514"/>
      <c r="AI42" s="1514"/>
      <c r="AJ42" s="1514"/>
      <c r="AK42" s="1514"/>
      <c r="AL42" s="1514"/>
      <c r="AM42" s="1514"/>
      <c r="AN42" s="1514"/>
      <c r="AO42" s="1514"/>
      <c r="AP42" s="1520"/>
      <c r="AQ42" s="1514"/>
      <c r="AR42" s="1514"/>
      <c r="AS42" s="1514"/>
      <c r="AT42" s="1514"/>
      <c r="AU42" s="1514"/>
      <c r="AV42" s="1514"/>
      <c r="AW42" s="1514"/>
      <c r="AX42" s="1514"/>
      <c r="AY42" s="1514"/>
      <c r="AZ42" s="1524"/>
    </row>
    <row r="43" spans="3:52">
      <c r="C43" s="1513"/>
      <c r="D43" s="1514"/>
      <c r="E43" s="1514"/>
      <c r="F43" s="1514"/>
      <c r="G43" s="1514"/>
      <c r="H43" s="1514"/>
      <c r="I43" s="1514"/>
      <c r="J43" s="1514"/>
      <c r="K43" s="1514"/>
      <c r="L43" s="1514"/>
      <c r="M43" s="1519"/>
      <c r="N43" s="1514"/>
      <c r="O43" s="1514"/>
      <c r="P43" s="1514"/>
      <c r="Q43" s="1514"/>
      <c r="R43" s="1514"/>
      <c r="S43" s="1514"/>
      <c r="T43" s="1514"/>
      <c r="U43" s="1514"/>
      <c r="V43" s="1520"/>
      <c r="W43" s="1514"/>
      <c r="X43" s="1514"/>
      <c r="Y43" s="1514"/>
      <c r="Z43" s="1514"/>
      <c r="AA43" s="1514"/>
      <c r="AB43" s="1514"/>
      <c r="AC43" s="1514"/>
      <c r="AD43" s="1514"/>
      <c r="AE43" s="1514"/>
      <c r="AF43" s="1514"/>
      <c r="AG43" s="1519"/>
      <c r="AH43" s="1514"/>
      <c r="AI43" s="1514"/>
      <c r="AJ43" s="1514"/>
      <c r="AK43" s="1514"/>
      <c r="AL43" s="1514"/>
      <c r="AM43" s="1514"/>
      <c r="AN43" s="1514"/>
      <c r="AO43" s="1514"/>
      <c r="AP43" s="1520"/>
      <c r="AQ43" s="1514"/>
      <c r="AR43" s="1514"/>
      <c r="AS43" s="1514"/>
      <c r="AT43" s="1514"/>
      <c r="AU43" s="1514"/>
      <c r="AV43" s="1514"/>
      <c r="AW43" s="1514"/>
      <c r="AX43" s="1514"/>
      <c r="AY43" s="1514"/>
      <c r="AZ43" s="1524"/>
    </row>
    <row r="44" spans="3:52">
      <c r="C44" s="1515"/>
      <c r="D44" s="1516"/>
      <c r="E44" s="1516"/>
      <c r="F44" s="1516"/>
      <c r="G44" s="1516"/>
      <c r="H44" s="1516"/>
      <c r="I44" s="1516"/>
      <c r="J44" s="1516"/>
      <c r="K44" s="1516"/>
      <c r="L44" s="1516"/>
      <c r="M44" s="1521"/>
      <c r="N44" s="1516"/>
      <c r="O44" s="1516"/>
      <c r="P44" s="1516"/>
      <c r="Q44" s="1516"/>
      <c r="R44" s="1516"/>
      <c r="S44" s="1516"/>
      <c r="T44" s="1516"/>
      <c r="U44" s="1516"/>
      <c r="V44" s="1522"/>
      <c r="W44" s="1516"/>
      <c r="X44" s="1516"/>
      <c r="Y44" s="1516"/>
      <c r="Z44" s="1516"/>
      <c r="AA44" s="1516"/>
      <c r="AB44" s="1516"/>
      <c r="AC44" s="1516"/>
      <c r="AD44" s="1516"/>
      <c r="AE44" s="1516"/>
      <c r="AF44" s="1516"/>
      <c r="AG44" s="1521"/>
      <c r="AH44" s="1516"/>
      <c r="AI44" s="1516"/>
      <c r="AJ44" s="1516"/>
      <c r="AK44" s="1516"/>
      <c r="AL44" s="1516"/>
      <c r="AM44" s="1516"/>
      <c r="AN44" s="1516"/>
      <c r="AO44" s="1516"/>
      <c r="AP44" s="1522"/>
      <c r="AQ44" s="1516"/>
      <c r="AR44" s="1516"/>
      <c r="AS44" s="1516"/>
      <c r="AT44" s="1516"/>
      <c r="AU44" s="1516"/>
      <c r="AV44" s="1516"/>
      <c r="AW44" s="1516"/>
      <c r="AX44" s="1516"/>
      <c r="AY44" s="1516"/>
      <c r="AZ44" s="1525"/>
    </row>
  </sheetData>
  <sheetProtection sheet="1" objects="1" scenarios="1" formatCells="0" formatColumns="0" formatRows="0"/>
  <mergeCells count="21">
    <mergeCell ref="C2:AA3"/>
    <mergeCell ref="AB2:AZ3"/>
    <mergeCell ref="C4:AA11"/>
    <mergeCell ref="AB4:AZ11"/>
    <mergeCell ref="C13:AA14"/>
    <mergeCell ref="AB13:AZ14"/>
    <mergeCell ref="C36:L36"/>
    <mergeCell ref="M36:V36"/>
    <mergeCell ref="W36:AF36"/>
    <mergeCell ref="AG36:AP36"/>
    <mergeCell ref="AQ36:AZ36"/>
    <mergeCell ref="C15:AA22"/>
    <mergeCell ref="AB15:AZ22"/>
    <mergeCell ref="C24:AA25"/>
    <mergeCell ref="C26:AA33"/>
    <mergeCell ref="C35:AZ35"/>
    <mergeCell ref="C37:L44"/>
    <mergeCell ref="M37:V44"/>
    <mergeCell ref="W37:AF44"/>
    <mergeCell ref="AG37:AP44"/>
    <mergeCell ref="AQ37:AZ44"/>
  </mergeCells>
  <phoneticPr fontId="4"/>
  <pageMargins left="0.54" right="0.24" top="0.46" bottom="0.2" header="0.22" footer="0.2"/>
  <pageSetup paperSize="9" orientation="landscape" r:id="rId1"/>
  <headerFooter>
    <oddHeader>&amp;C&amp;12〔計画・実績に対するコメント〕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14</vt:i4>
      </vt:variant>
      <vt:variant>
        <vt:lpstr>名前付き一覧</vt:lpstr>
      </vt:variant>
      <vt:variant>
        <vt:i4>8</vt:i4>
      </vt:variant>
    </vt:vector>
  </HeadingPairs>
  <TitlesOfParts>
    <vt:vector size="22" baseType="lpstr">
      <vt:lpstr>事業計画書</vt:lpstr>
      <vt:lpstr>営業状況表</vt:lpstr>
      <vt:lpstr>資金繰表①(直接入力)</vt:lpstr>
      <vt:lpstr>資金繰表②(算式あり)</vt:lpstr>
      <vt:lpstr>資金繰り表②入力シート（収入・支出・返済等）</vt:lpstr>
      <vt:lpstr>受注工事明細表</vt:lpstr>
      <vt:lpstr>金融機関取引明細表</vt:lpstr>
      <vt:lpstr>新経営改善計画書(5年)</vt:lpstr>
      <vt:lpstr>コメント(5年)</vt:lpstr>
      <vt:lpstr>計数根拠(計画5年)</vt:lpstr>
      <vt:lpstr>計数根拠 (実績5年)</vt:lpstr>
      <vt:lpstr>借入金計画(5年)</vt:lpstr>
      <vt:lpstr>販売用不動産(土地・建物)明細表</vt:lpstr>
      <vt:lpstr>土地分譲・建売事業状況一覧表</vt:lpstr>
      <vt:lpstr>'計数根拠 (実績5年)'!Print_Area</vt:lpstr>
      <vt:lpstr>'計数根拠(計画5年)'!Print_Area</vt:lpstr>
      <vt:lpstr>'資金繰表①(直接入力)'!Print_Area</vt:lpstr>
      <vt:lpstr>'資金繰表②(算式あり)'!Print_Area</vt:lpstr>
      <vt:lpstr>'借入金計画(5年)'!Print_Area</vt:lpstr>
      <vt:lpstr>'新経営改善計画書(5年)'!Print_Area</vt:lpstr>
      <vt:lpstr>'計数根拠 (実績5年)'!Print_Titles</vt:lpstr>
      <vt:lpstr>'計数根拠(計画5年)'!Print_Titles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HowaBank</dc:creator>
  <cp:lastModifiedBy>HowaBank</cp:lastModifiedBy>
  <dcterms:created xsi:type="dcterms:W3CDTF">2025-10-06T00:12:01Z</dcterms:created>
  <dcterms:modified xsi:type="dcterms:W3CDTF">2025-10-06T08:35:56Z</dcterms:modified>
</cp:coreProperties>
</file>